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5200" windowHeight="11775" activeTab="3"/>
  </bookViews>
  <sheets>
    <sheet name="Stavba" sheetId="1" r:id="rId1"/>
    <sheet name="SO-01 16-230-03 " sheetId="2" r:id="rId2"/>
    <sheet name="SO-01 16-230-06 " sheetId="3" r:id="rId3"/>
    <sheet name="SO-01 16-230-07 " sheetId="4" r:id="rId4"/>
  </sheets>
  <externalReferences>
    <externalReference r:id="rId7"/>
  </externalReferences>
  <definedNames>
    <definedName name="AAA" localSheetId="2">#REF!</definedName>
    <definedName name="AAA" localSheetId="3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'Stavba'!$D$9</definedName>
    <definedName name="dadresa">#REF!</definedName>
    <definedName name="Datum">#REF!</definedName>
    <definedName name="DIČ" localSheetId="0">'Stavba'!$J$9</definedName>
    <definedName name="DIČ">#REF!</definedName>
    <definedName name="Dil">#REF!</definedName>
    <definedName name="dmisto" localSheetId="0">'Stavba'!$D$10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>#REF!</definedName>
    <definedName name="dpsc" localSheetId="0">'Stavba'!$C$10</definedName>
    <definedName name="dpsc">#REF!</definedName>
    <definedName name="HSV">#REF!</definedName>
    <definedName name="HSV_" localSheetId="2">#REF!</definedName>
    <definedName name="HSV_" localSheetId="3">#REF!</definedName>
    <definedName name="HSV_">#REF!</definedName>
    <definedName name="HSV0" localSheetId="2">#REF!</definedName>
    <definedName name="HSV0" localSheetId="3">#REF!</definedName>
    <definedName name="HSV0">#REF!</definedName>
    <definedName name="HZS">#REF!</definedName>
    <definedName name="HZS0" localSheetId="2">#REF!</definedName>
    <definedName name="HZS0" localSheetId="3">#REF!</definedName>
    <definedName name="HZS0">#REF!</definedName>
    <definedName name="IČO" localSheetId="0">'Stavba'!$J$8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>#REF!</definedName>
    <definedName name="Montaz0" localSheetId="2">#REF!</definedName>
    <definedName name="Montaz0" localSheetId="3">#REF!</definedName>
    <definedName name="Montaz0">#REF!</definedName>
    <definedName name="NazevDilu">#REF!</definedName>
    <definedName name="NazevObjektu" localSheetId="0">'Stavba'!$C$30</definedName>
    <definedName name="nazevobjektu">#REF!</definedName>
    <definedName name="NazevStavby" localSheetId="0">'Stavba'!$E$5</definedName>
    <definedName name="nazevstavby">#REF!</definedName>
    <definedName name="Objednatel" localSheetId="0">'Stavba'!$D$12</definedName>
    <definedName name="Objednatel">#REF!</definedName>
    <definedName name="Objekt" localSheetId="0">'Stavba'!$B$30</definedName>
    <definedName name="Objekt">#REF!</definedName>
    <definedName name="_xlnm.Print_Area" localSheetId="1">'SO-01 16-230-03 '!$A$1:$K$131</definedName>
    <definedName name="_xlnm.Print_Area" localSheetId="2">'SO-01 16-230-06 '!$A$1:$K$142</definedName>
    <definedName name="_xlnm.Print_Area" localSheetId="3">'SO-01 16-230-07 '!$A$1:$K$135</definedName>
    <definedName name="_xlnm.Print_Area" localSheetId="0">'Stavba'!$A$1:$I$44</definedName>
    <definedName name="odic" localSheetId="0">'Stavba'!$J$13</definedName>
    <definedName name="odic">#REF!</definedName>
    <definedName name="oico" localSheetId="0">'Stavba'!$J$12</definedName>
    <definedName name="oico">#REF!</definedName>
    <definedName name="omisto" localSheetId="0">'Stavba'!$D$14</definedName>
    <definedName name="omisto">#REF!</definedName>
    <definedName name="onazev" localSheetId="0">'Stavba'!$D$13</definedName>
    <definedName name="onazev">#REF!</definedName>
    <definedName name="opsc" localSheetId="0">'Stavba'!$C$14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>#REF!</definedName>
    <definedName name="PSV0" localSheetId="2">#REF!</definedName>
    <definedName name="PSV0" localSheetId="3">#REF!</definedName>
    <definedName name="PSV0">#REF!</definedName>
    <definedName name="SazbaDPH1" localSheetId="2">'[1]Stavba'!$D$19</definedName>
    <definedName name="SazbaDPH1" localSheetId="3">'[1]Stavba'!$D$19</definedName>
    <definedName name="SazbaDPH1">'Stavba'!$D$20</definedName>
    <definedName name="SazbaDPH2" localSheetId="2">'[1]Stavba'!$D$21</definedName>
    <definedName name="SazbaDPH2" localSheetId="3">'[1]Stavba'!$D$21</definedName>
    <definedName name="SazbaDPH2">'Stavba'!$D$22</definedName>
    <definedName name="SloupecCC" localSheetId="2">'SO-01 16-230-06 '!$G$6</definedName>
    <definedName name="SloupecCC" localSheetId="3">'SO-01 16-230-07 '!$G$6</definedName>
    <definedName name="SloupecCC">'SO-01 16-230-03 '!$G$6</definedName>
    <definedName name="SloupecCDH" localSheetId="2">'SO-01 16-230-06 '!$K$6</definedName>
    <definedName name="SloupecCDH" localSheetId="3">'SO-01 16-230-07 '!$K$6</definedName>
    <definedName name="SloupecCDH">'SO-01 16-230-03 '!$K$6</definedName>
    <definedName name="SloupecCisloPol" localSheetId="2">'SO-01 16-230-06 '!$B$6</definedName>
    <definedName name="SloupecCisloPol" localSheetId="3">'SO-01 16-230-07 '!$B$6</definedName>
    <definedName name="SloupecCisloPol">'SO-01 16-230-03 '!$B$6</definedName>
    <definedName name="SloupecCH" localSheetId="2">'SO-01 16-230-06 '!$I$6</definedName>
    <definedName name="SloupecCH" localSheetId="3">'SO-01 16-230-07 '!$I$6</definedName>
    <definedName name="SloupecCH">'SO-01 16-230-03 '!$I$6</definedName>
    <definedName name="SloupecJC" localSheetId="2">'SO-01 16-230-06 '!$F$6</definedName>
    <definedName name="SloupecJC" localSheetId="3">'SO-01 16-230-07 '!$F$6</definedName>
    <definedName name="SloupecJC">'SO-01 16-230-03 '!$F$6</definedName>
    <definedName name="SloupecJDH" localSheetId="2">'SO-01 16-230-06 '!$J$6</definedName>
    <definedName name="SloupecJDH" localSheetId="3">'SO-01 16-230-07 '!$J$6</definedName>
    <definedName name="SloupecJDH">'SO-01 16-230-03 '!$J$6</definedName>
    <definedName name="SloupecJDM" localSheetId="2">'SO-01 16-230-06 '!$J$6</definedName>
    <definedName name="SloupecJDM" localSheetId="3">'SO-01 16-230-07 '!$J$6</definedName>
    <definedName name="SloupecJDM">'SO-01 16-230-03 '!$J$6</definedName>
    <definedName name="SloupecJH" localSheetId="2">'SO-01 16-230-06 '!$H$6</definedName>
    <definedName name="SloupecJH" localSheetId="3">'SO-01 16-230-07 '!$H$6</definedName>
    <definedName name="SloupecJH">'SO-01 16-230-03 '!$H$6</definedName>
    <definedName name="SloupecMJ" localSheetId="2">'SO-01 16-230-06 '!$D$6</definedName>
    <definedName name="SloupecMJ" localSheetId="3">'SO-01 16-230-07 '!$D$6</definedName>
    <definedName name="SloupecMJ">'SO-01 16-230-03 '!$D$6</definedName>
    <definedName name="SloupecMnozstvi" localSheetId="2">'SO-01 16-230-06 '!$E$6</definedName>
    <definedName name="SloupecMnozstvi" localSheetId="3">'SO-01 16-230-07 '!$E$6</definedName>
    <definedName name="SloupecMnozstvi">'SO-01 16-230-03 '!$E$6</definedName>
    <definedName name="SloupecNazPol" localSheetId="2">'SO-01 16-230-06 '!$C$6</definedName>
    <definedName name="SloupecNazPol" localSheetId="3">'SO-01 16-230-07 '!$C$6</definedName>
    <definedName name="SloupecNazPol">'SO-01 16-230-03 '!$C$6</definedName>
    <definedName name="SloupecPC" localSheetId="2">'SO-01 16-230-06 '!$A$6</definedName>
    <definedName name="SloupecPC" localSheetId="3">'SO-01 16-230-07 '!$A$6</definedName>
    <definedName name="SloupecPC">'SO-01 16-230-03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tavbaCelkem" localSheetId="0">'Stavba'!$F$34</definedName>
    <definedName name="StavbaCelkem">#REF!</definedName>
    <definedName name="Typ" localSheetId="2">#REF!</definedName>
    <definedName name="Typ" localSheetId="3">#REF!</definedName>
    <definedName name="Typ">#REF!</definedName>
    <definedName name="VRN" localSheetId="2">'SO-01 16-230-06 '!$G$142</definedName>
    <definedName name="VRN" localSheetId="3">'SO-01 16-230-07 '!$G$135</definedName>
    <definedName name="VRN">'SO-01 16-230-03 '!$G$131</definedName>
    <definedName name="VRNKc">#REF!</definedName>
    <definedName name="VRNNazev" localSheetId="2">#REF!</definedName>
    <definedName name="VRNNazev" localSheetId="3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'Stavba'!$D$8</definedName>
    <definedName name="Zhotovitel">#REF!</definedName>
    <definedName name="_xlnm.Print_Titles" localSheetId="1">'SO-01 16-230-03 '!$1:$6</definedName>
    <definedName name="_xlnm.Print_Titles" localSheetId="2">'SO-01 16-230-06 '!$1:$6</definedName>
    <definedName name="_xlnm.Print_Titles" localSheetId="3">'SO-01 16-230-07 '!$1:$6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<sst xmlns="http://schemas.openxmlformats.org/spreadsheetml/2006/main" count="1028" uniqueCount="306">
  <si>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</si>
  <si>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</si>
  <si>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</si>
  <si>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</si>
  <si>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</si>
  <si>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</si>
  <si>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</si>
  <si>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</si>
  <si>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</si>
  <si>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</si>
  <si>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</si>
  <si>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</si>
  <si>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</si>
  <si>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</si>
  <si>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</si>
  <si>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</si>
  <si>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</si>
  <si>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</si>
  <si>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</si>
  <si>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</si>
  <si>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</si>
  <si>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</si>
  <si>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</si>
  <si>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</si>
  <si>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</si>
  <si>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</si>
  <si>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</si>
  <si>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</si>
  <si>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</si>
  <si>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</si>
  <si>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</si>
  <si>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</si>
  <si>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</si>
  <si>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</si>
  <si>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</si>
  <si>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</si>
  <si>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</si>
  <si>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</si>
  <si>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</si>
  <si>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Celkem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</si>
  <si>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</si>
  <si>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</si>
  <si>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</si>
  <si>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</si>
  <si>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</si>
  <si>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</si>
  <si>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</si>
  <si>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</t>
  </si>
  <si>
    <t>Vytyčení staveb a geodetické práce</t>
  </si>
  <si>
    <t>0-R01</t>
  </si>
  <si>
    <t>Vytyčení stavby</t>
  </si>
  <si>
    <t>kpl</t>
  </si>
  <si>
    <t>122202201R00</t>
  </si>
  <si>
    <t>Odkopávky pro silnice v hor. 3 do 100 m3</t>
  </si>
  <si>
    <t>m3</t>
  </si>
  <si>
    <t>204,3*0,15+86,1*0,4*0,35</t>
  </si>
  <si>
    <t>122202209R00</t>
  </si>
  <si>
    <t>Příplatek za lepivost - odkop. pro silnice v hor.3</t>
  </si>
  <si>
    <t>162301101R00</t>
  </si>
  <si>
    <t>Vodorovné přemístění výkopku z hor.1-4 do 500 m</t>
  </si>
  <si>
    <t>171201201R00</t>
  </si>
  <si>
    <t>Uložení sypaniny na skládku</t>
  </si>
  <si>
    <t>42,699-5,166</t>
  </si>
  <si>
    <t>174101101R00</t>
  </si>
  <si>
    <t>Zásyp jam, rýh, šachet se zhutněním</t>
  </si>
  <si>
    <t>86,1*0,15*0,4</t>
  </si>
  <si>
    <t>181101102R00</t>
  </si>
  <si>
    <t>Úprava pláně v zářezech v hor. 1-4, se zhutněním</t>
  </si>
  <si>
    <t>209,1+86,1*0,25</t>
  </si>
  <si>
    <t>18</t>
  </si>
  <si>
    <t>Povrchové úpravy terénu</t>
  </si>
  <si>
    <t>180402111R00</t>
  </si>
  <si>
    <t>Založení trávníku parkového výsevem v rovině</t>
  </si>
  <si>
    <t>86,1*0,5</t>
  </si>
  <si>
    <t>181301101R00</t>
  </si>
  <si>
    <t>Rozprostření ornice, rovina, tl. do 10 cm do 500m2</t>
  </si>
  <si>
    <t>86,1*0,3</t>
  </si>
  <si>
    <t>185803111R00</t>
  </si>
  <si>
    <t>Ošetření trávníku v rovině</t>
  </si>
  <si>
    <t>43,05</t>
  </si>
  <si>
    <t>18-01</t>
  </si>
  <si>
    <t>Poplatek za ornici</t>
  </si>
  <si>
    <t>25,83*0,05</t>
  </si>
  <si>
    <t>00572400</t>
  </si>
  <si>
    <t>Směs travní parková I. běžná zátěž PROFI</t>
  </si>
  <si>
    <t>kg</t>
  </si>
  <si>
    <t>první osetí - spotřeba 30g/m2:43,05*30/1000</t>
  </si>
  <si>
    <t>druhé osetí - spotřeba 15g/m2:43,05*15/1000</t>
  </si>
  <si>
    <t>56</t>
  </si>
  <si>
    <t>Podkladní vrstvy komunikací a zpevněných ploch</t>
  </si>
  <si>
    <t>564751111R00</t>
  </si>
  <si>
    <t>Podklad z kameniva drceného vel.16-32 mm,tl. 15 cm</t>
  </si>
  <si>
    <t>ochranná vrstva  tl 150 mm, kam. fr 16-32 mm</t>
  </si>
  <si>
    <t>194,6+14,5+86,1*0,25</t>
  </si>
  <si>
    <t>564851111R00</t>
  </si>
  <si>
    <t>Podklad ze štěrkodrti po zhutnění tloušťky 15 cm frakce 0-32 mm</t>
  </si>
  <si>
    <t>nosná vrstva tl. 150 mm, fr. 0-32 mm</t>
  </si>
  <si>
    <t>194,60+14,5</t>
  </si>
  <si>
    <t>568111111R00</t>
  </si>
  <si>
    <t>Zřízení vrstvy z geotextilie skl.do 1:5, š. do 3 m</t>
  </si>
  <si>
    <t>67390529</t>
  </si>
  <si>
    <t>Geotextilie netkaná NETEX S500 - 500 g/m2</t>
  </si>
  <si>
    <t>230,625*1,03</t>
  </si>
  <si>
    <t>59</t>
  </si>
  <si>
    <t>Dlažby a předlažby komunikací</t>
  </si>
  <si>
    <t>596215021R00</t>
  </si>
  <si>
    <t>Kladení zámkové dlažby tl. 6 cm do drtě tl. 4 cm</t>
  </si>
  <si>
    <t>kladecí vrstva+kryt, položka obsahuje kladecí vrstvu ŠD fr. 4-8 mm + zásyp spar spárovacím pískem 0-2 mm</t>
  </si>
  <si>
    <t>dlažba 200x200x60, šedá s fazetami:194,6</t>
  </si>
  <si>
    <t>dlažba náklepová 200x100x60:14,5</t>
  </si>
  <si>
    <t>917862111R00</t>
  </si>
  <si>
    <t>Osazení stojat. obrub. bet. s opěrou,lože z B 12,5</t>
  </si>
  <si>
    <t>m</t>
  </si>
  <si>
    <t>chodníková obruba:86,1</t>
  </si>
  <si>
    <t>Silniční obruba běžná:0</t>
  </si>
  <si>
    <t>silniční obruba nízká-nájezdová:0</t>
  </si>
  <si>
    <t>silniční obruba náběhová L+P:0</t>
  </si>
  <si>
    <t>59217421</t>
  </si>
  <si>
    <t>Obrubník chodníkový ABO 14-10 1000/100/250</t>
  </si>
  <si>
    <t>kus</t>
  </si>
  <si>
    <t>59245263</t>
  </si>
  <si>
    <t>Dlažba betonová 20x20x6, barva přírodní šedá se sraženými hranami(fazetami)</t>
  </si>
  <si>
    <t>betonová dlažba šedá - přírodní 20x20x6 cm</t>
  </si>
  <si>
    <t>194,6*1,05</t>
  </si>
  <si>
    <t>59245267</t>
  </si>
  <si>
    <t>Dlažba betonová červená pro nevidomé 20x10x6 -náklepová</t>
  </si>
  <si>
    <t>14,5*1,07</t>
  </si>
  <si>
    <t>9</t>
  </si>
  <si>
    <t>Ostatní konstrukce, bourání</t>
  </si>
  <si>
    <t>113106121R00</t>
  </si>
  <si>
    <t>Rozebrání dlažeb z betonových dlaždic na sucho</t>
  </si>
  <si>
    <t>dlažba bet. 300x300x50:115,35+27,6+26,65+1,9</t>
  </si>
  <si>
    <t>113106211R00</t>
  </si>
  <si>
    <t>Rozebrání dlažeb z žul kostek 10/12 v kam. těženém</t>
  </si>
  <si>
    <t>7,65+17,75</t>
  </si>
  <si>
    <t>113107620R00</t>
  </si>
  <si>
    <t>Odstranění podkladu nad 50 m2,kam.drcené tl.20 cm</t>
  </si>
  <si>
    <t>171,5+25,4+7,4</t>
  </si>
  <si>
    <t>113109330R00</t>
  </si>
  <si>
    <t>Odstranění podkladu pl.50 m2, bet.prostý tl.30 cm</t>
  </si>
  <si>
    <t>1,8+5,6</t>
  </si>
  <si>
    <t>113201111R00</t>
  </si>
  <si>
    <t>Vytrhání obrubníků chodníkových a parkových</t>
  </si>
  <si>
    <t>9,55+13,9+5,55+8,8+20,7+2,3+2,7+8,5+8,6+10,4+2,7</t>
  </si>
  <si>
    <t>979054441R00</t>
  </si>
  <si>
    <t>Očištění vybour. dlaždic s výplní kamen. těženým pískové lože a sp. a uložení na paletu</t>
  </si>
  <si>
    <t>20% z celkové plochy</t>
  </si>
  <si>
    <t>171,5*0,2</t>
  </si>
  <si>
    <t>979071122R00</t>
  </si>
  <si>
    <t>Očištění vybour.kostek drobných s výplní MC/živicí</t>
  </si>
  <si>
    <t>9-R.01</t>
  </si>
  <si>
    <t>Paleta EUR 120x80 nebroušená nosnost max 1,5 t</t>
  </si>
  <si>
    <t>ks</t>
  </si>
  <si>
    <t>91</t>
  </si>
  <si>
    <t>Doplňující práce na komunikaci</t>
  </si>
  <si>
    <t>19-R.01</t>
  </si>
  <si>
    <t>Návrh DZ vč. vyřízení povolení</t>
  </si>
  <si>
    <t>91-R.02</t>
  </si>
  <si>
    <t>Montáž a demontáž dočasného DZ vč. dopravy</t>
  </si>
  <si>
    <t>91-R.03</t>
  </si>
  <si>
    <t>Pronájem dočasného DZ</t>
  </si>
  <si>
    <t>den</t>
  </si>
  <si>
    <t>99</t>
  </si>
  <si>
    <t>Staveništní přesun hmot</t>
  </si>
  <si>
    <t>998223011R00</t>
  </si>
  <si>
    <t xml:space="preserve">Přesun hmot, pozemní komunikace, kryt dlážděný </t>
  </si>
  <si>
    <t>t</t>
  </si>
  <si>
    <t>711</t>
  </si>
  <si>
    <t>Izolace proti vodě</t>
  </si>
  <si>
    <t>711482020RZ1</t>
  </si>
  <si>
    <t>Izolační systém nopovou folií, svisle včetně dodávky fólie, ukonč.lišty výška nopu 10 mm</t>
  </si>
  <si>
    <t>77*0,50*1,10</t>
  </si>
  <si>
    <t>998711201R00</t>
  </si>
  <si>
    <t xml:space="preserve">Přesun hmot pro izolace proti vodě, výšky do 6 m </t>
  </si>
  <si>
    <t>999</t>
  </si>
  <si>
    <t>Poplatky za skládky</t>
  </si>
  <si>
    <t>199000002R00</t>
  </si>
  <si>
    <t>Poplatek za skládku horniny 1- 4</t>
  </si>
  <si>
    <t>979990001R00</t>
  </si>
  <si>
    <t>Poplatek za skládku stavební suti</t>
  </si>
  <si>
    <t>materiál z podkladu, ostatní materiál</t>
  </si>
  <si>
    <t>mat. z podkladu:89,892</t>
  </si>
  <si>
    <t>979990001R02</t>
  </si>
  <si>
    <t>Uložení na skládku města technický dvůr města</t>
  </si>
  <si>
    <t>BEZ POPLATKŮ!!</t>
  </si>
  <si>
    <t>kamenné obrubníky:0</t>
  </si>
  <si>
    <t>dlažba 20%:23,667*0,2</t>
  </si>
  <si>
    <t>žulové kostky drobné očištěné:10,5918</t>
  </si>
  <si>
    <t>979990103R00</t>
  </si>
  <si>
    <t>Poplatek za skládku suti - beton</t>
  </si>
  <si>
    <t>určeno k recyklaci</t>
  </si>
  <si>
    <t>dlažba 80%:23,667*0,8</t>
  </si>
  <si>
    <t>chodníkový obrubník:20,614</t>
  </si>
  <si>
    <t>vybouraný beton:3,7</t>
  </si>
  <si>
    <t>D96</t>
  </si>
  <si>
    <t>Přesuny suti a vybouraných hmot</t>
  </si>
  <si>
    <t>979082213R00</t>
  </si>
  <si>
    <t>Vodorovná doprava suti po suchu do 1 km</t>
  </si>
  <si>
    <t>23,667+10,5918+3,7+89,892+20,614</t>
  </si>
  <si>
    <t>979082219R00</t>
  </si>
  <si>
    <t>Příplatek za dopravu suti po suchu za další 1 km</t>
  </si>
  <si>
    <t>technický dvůr města:15,3252*3</t>
  </si>
  <si>
    <t>skládka nětčice:(148,4648-15,3252)*13</t>
  </si>
  <si>
    <t>979087212R00</t>
  </si>
  <si>
    <t>Nakládání suti na dopravní prostředky</t>
  </si>
  <si>
    <t>Ztížené výrobní podmínky</t>
  </si>
  <si>
    <t>16-230-03 ÚSEK Č. 3 - AKTUALIZACE 2018</t>
  </si>
  <si>
    <t>454,6*0,15+(205+2+2)*0,4*0,35</t>
  </si>
  <si>
    <t>97,45-12,42</t>
  </si>
  <si>
    <t>(205+2)*0,15*0,4</t>
  </si>
  <si>
    <t>430,3+24,3+(205+2+2)*0,25</t>
  </si>
  <si>
    <t>(205+2)*0,5</t>
  </si>
  <si>
    <t>(205+2)*0,3</t>
  </si>
  <si>
    <t>103,5</t>
  </si>
  <si>
    <t>62,1*0,05</t>
  </si>
  <si>
    <t>první osetí - spotřeba 30g/m2:103,5*30/1000</t>
  </si>
  <si>
    <t>druhé osetí - spotřeba 15g/m2:103,5*15/1000</t>
  </si>
  <si>
    <t>430,3+24,3</t>
  </si>
  <si>
    <t>506,85*1,03</t>
  </si>
  <si>
    <t>dlažba 200x200x60, šedá s fazetami:430,3</t>
  </si>
  <si>
    <t>dlažba náklepová 200x100x60:24,3</t>
  </si>
  <si>
    <t>chodníková obruba:205</t>
  </si>
  <si>
    <t>silniční obruba nízká-nájezdová:2</t>
  </si>
  <si>
    <t>silniční obruba náběhová L+P:1+1</t>
  </si>
  <si>
    <t>59217476</t>
  </si>
  <si>
    <t>Obrubník silniční nájezdový 1000/150/150 šedý</t>
  </si>
  <si>
    <t>59217480</t>
  </si>
  <si>
    <t>Obrubník silniční přechodový L 1000/150/150-250</t>
  </si>
  <si>
    <t>59217481</t>
  </si>
  <si>
    <t>Obrubník silniční přechodový P 1000/150/150-250</t>
  </si>
  <si>
    <t>430,3*1,05</t>
  </si>
  <si>
    <t>24,3*1,07</t>
  </si>
  <si>
    <t>dlažba bet. 300x300x50:46,4+39,65+10,9+51,2+16,9+31,35+131,8</t>
  </si>
  <si>
    <t>9,4+7,75+17,2+16,1+3,2+4,2+7,4+4,35+4,45+9,15+4,6+8,7</t>
  </si>
  <si>
    <t>113106231R00</t>
  </si>
  <si>
    <t>Rozebrání dlažeb ze zámkové dlažby v kamenivu</t>
  </si>
  <si>
    <t>4,6+4,35</t>
  </si>
  <si>
    <t>328,2+8,95+96,5+4,5</t>
  </si>
  <si>
    <t>1+3,5</t>
  </si>
  <si>
    <t>8,4+21,3+5+6,5+7+7,4+7,1+1+20+4,7+7,3+19,2+7,3+3+14,3+22,1+13,2+6</t>
  </si>
  <si>
    <t>113202111R00</t>
  </si>
  <si>
    <t>Vytrhání obrub obrubníků silničních</t>
  </si>
  <si>
    <t>3</t>
  </si>
  <si>
    <t>30/30 - 20%:328,2*0,2</t>
  </si>
  <si>
    <t>zámková dlažba - 80%:8,95*0,8</t>
  </si>
  <si>
    <t>175*0,50*1,10</t>
  </si>
  <si>
    <t>mat. z podkladu:192,786</t>
  </si>
  <si>
    <t>dlažba 20%:45,2916*0,2</t>
  </si>
  <si>
    <t>žulové kostky drobné očištěné:40,2405</t>
  </si>
  <si>
    <t>dlažba zámková 80%:2,01375*0,8</t>
  </si>
  <si>
    <t>dlažba 80%:45,2916*0,8</t>
  </si>
  <si>
    <t>obrubníky:39,776+0,81</t>
  </si>
  <si>
    <t>vybouraný beton:2,25</t>
  </si>
  <si>
    <t>dlažba zámková 20%:2,01375*0,2</t>
  </si>
  <si>
    <t>45,2916+40,2405+2,01375+2,25+192,786+39,776+0,81</t>
  </si>
  <si>
    <t>technický dvůr města:50,9098*3</t>
  </si>
  <si>
    <t>skládka nětčice:(323,1679-50,9098)*13</t>
  </si>
  <si>
    <t>16-230-06 ÚSEK Č. 6 - AKTUALIZACE 2018</t>
  </si>
  <si>
    <t>167,8*0,15+98,8*0,4*0,35</t>
  </si>
  <si>
    <t>39,002-5,928</t>
  </si>
  <si>
    <t>98,8*0,15*0,4</t>
  </si>
  <si>
    <t>158,9+8,9+98,8*0,25</t>
  </si>
  <si>
    <t>98,8*0,5</t>
  </si>
  <si>
    <t>98,8*0,3</t>
  </si>
  <si>
    <t>49,4</t>
  </si>
  <si>
    <t>29,64*0,05</t>
  </si>
  <si>
    <t>první osetí - spotřeba 30g/m2:49,4*30/1000</t>
  </si>
  <si>
    <t>druhé osetí - spotřeba 15g/m2:49,4*15/1000</t>
  </si>
  <si>
    <t>158,9+8,9</t>
  </si>
  <si>
    <t>192,5*1,03</t>
  </si>
  <si>
    <t>dlažba 200x200x60, šedá s fazetami:158,9</t>
  </si>
  <si>
    <t>dlažba náklepová 200x100x60:8,9</t>
  </si>
  <si>
    <t>chodníková obruba:98,8</t>
  </si>
  <si>
    <t>158,9*1,05</t>
  </si>
  <si>
    <t>8,9*1,07</t>
  </si>
  <si>
    <t>dlažba bet. 300x300x50:157,4</t>
  </si>
  <si>
    <t>1,6+1,55+1,75</t>
  </si>
  <si>
    <t>157,4+4,9+4,45</t>
  </si>
  <si>
    <t>2,1+2,35</t>
  </si>
  <si>
    <t>3,2+3,2+18,5+26,75+9,3+12,85+12,2+11,7</t>
  </si>
  <si>
    <t>65*0,50*1,10</t>
  </si>
  <si>
    <t>16-230-07 ÚSEK Č. 7 - AKTUALIZACE 2018</t>
  </si>
  <si>
    <t>Město Kroměříž</t>
  </si>
  <si>
    <t>Velké náměstí 115/1</t>
  </si>
  <si>
    <t>00287351</t>
  </si>
  <si>
    <t>03</t>
  </si>
  <si>
    <t>06</t>
  </si>
  <si>
    <t>07</t>
  </si>
  <si>
    <t>Úsek č. 3</t>
  </si>
  <si>
    <t>Úsek č. 6</t>
  </si>
  <si>
    <t>Úsek č. 7</t>
  </si>
  <si>
    <t>16-230 Oprava chodníku na ul. Gorkého - Úsek č. 3, 6, 7</t>
  </si>
  <si>
    <t>Aktualizace cen 2018</t>
  </si>
  <si>
    <t>767 01 Kroměříž</t>
  </si>
  <si>
    <t>STAVBA</t>
  </si>
  <si>
    <t>Oprava chodníku a sjezdů ul. Gorkého</t>
  </si>
  <si>
    <t>Výkaz výměr (slepý rozpočet)</t>
  </si>
  <si>
    <t>mat. z podkladu:73,370</t>
  </si>
  <si>
    <t>dlažba 20%:21,7212*0,2</t>
  </si>
  <si>
    <t>žulové kostky drobné očištěné:2,0433</t>
  </si>
  <si>
    <t>dlažba 80%:21,72126*0,8</t>
  </si>
  <si>
    <t>obrubníky:21,494</t>
  </si>
  <si>
    <t>vybouraný beton:3,204</t>
  </si>
  <si>
    <t>21,7212+2,04330+73,3700+3,2040+21,4940</t>
  </si>
  <si>
    <t>technický dvůr města:6,3875*3</t>
  </si>
  <si>
    <t>skládka nětčice:(121,8325-6,3875)*13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</si>
</sst>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4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6" xfId="20" applyFont="1" applyFill="1" applyBorder="1" applyAlignment="1">
      <alignment horizontal="left"/>
      <protection/>
    </xf>
    <xf numFmtId="0" fontId="0" fillId="3" borderId="17" xfId="20" applyFont="1" applyFill="1" applyBorder="1" applyAlignment="1">
      <alignment horizontal="center"/>
      <protection/>
    </xf>
    <xf numFmtId="0" fontId="10" fillId="3" borderId="17" xfId="20" applyFont="1" applyFill="1" applyBorder="1">
      <alignment/>
      <protection/>
    </xf>
    <xf numFmtId="49" fontId="0" fillId="3" borderId="18" xfId="20" applyNumberFormat="1" applyFill="1" applyBorder="1">
      <alignment/>
      <protection/>
    </xf>
    <xf numFmtId="0" fontId="0" fillId="3" borderId="17" xfId="20" applyFill="1" applyBorder="1" applyAlignment="1">
      <alignment horizontal="right"/>
      <protection/>
    </xf>
    <xf numFmtId="0" fontId="0" fillId="3" borderId="17" xfId="20" applyFill="1" applyBorder="1">
      <alignment/>
      <protection/>
    </xf>
    <xf numFmtId="0" fontId="0" fillId="3" borderId="19" xfId="20" applyFill="1" applyBorder="1">
      <alignment/>
      <protection/>
    </xf>
    <xf numFmtId="49" fontId="0" fillId="3" borderId="20" xfId="20" applyNumberFormat="1" applyFont="1" applyFill="1" applyBorder="1" applyAlignment="1">
      <alignment horizontal="left"/>
      <protection/>
    </xf>
    <xf numFmtId="0" fontId="0" fillId="3" borderId="21" xfId="20" applyFont="1" applyFill="1" applyBorder="1" applyAlignment="1">
      <alignment horizontal="center"/>
      <protection/>
    </xf>
    <xf numFmtId="0" fontId="10" fillId="3" borderId="21" xfId="20" applyFont="1" applyFill="1" applyBorder="1">
      <alignment/>
      <protection/>
    </xf>
    <xf numFmtId="49" fontId="0" fillId="3" borderId="22" xfId="20" applyNumberFormat="1" applyFill="1" applyBorder="1">
      <alignment/>
      <protection/>
    </xf>
    <xf numFmtId="0" fontId="0" fillId="3" borderId="21" xfId="20" applyFill="1" applyBorder="1" applyAlignment="1">
      <alignment horizontal="right"/>
      <protection/>
    </xf>
    <xf numFmtId="0" fontId="0" fillId="3" borderId="21" xfId="20" applyFill="1" applyBorder="1">
      <alignment/>
      <protection/>
    </xf>
    <xf numFmtId="0" fontId="0" fillId="3" borderId="23" xfId="20" applyFont="1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3" fillId="3" borderId="13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3" xfId="20" applyNumberFormat="1" applyFont="1" applyFill="1" applyBorder="1" applyAlignment="1">
      <alignment horizontal="center" wrapText="1"/>
      <protection/>
    </xf>
    <xf numFmtId="0" fontId="3" fillId="3" borderId="13" xfId="20" applyFont="1" applyFill="1" applyBorder="1" applyAlignment="1">
      <alignment horizontal="center" wrapText="1"/>
      <protection/>
    </xf>
    <xf numFmtId="0" fontId="0" fillId="3" borderId="13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NumberFormat="1" applyFill="1" applyBorder="1" applyAlignment="1">
      <alignment horizontal="right"/>
      <protection/>
    </xf>
    <xf numFmtId="0" fontId="0" fillId="2" borderId="5" xfId="20" applyNumberFormat="1" applyFill="1" applyBorder="1">
      <alignment/>
      <protection/>
    </xf>
    <xf numFmtId="0" fontId="0" fillId="2" borderId="6" xfId="20" applyNumberFormat="1" applyFill="1" applyBorder="1">
      <alignment/>
      <protection/>
    </xf>
    <xf numFmtId="0" fontId="0" fillId="2" borderId="14" xfId="20" applyNumberFormat="1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14" xfId="20" applyFill="1" applyBorder="1">
      <alignment/>
      <protection/>
    </xf>
    <xf numFmtId="0" fontId="12" fillId="0" borderId="0" xfId="20" applyFont="1">
      <alignment/>
      <protection/>
    </xf>
    <xf numFmtId="0" fontId="13" fillId="0" borderId="15" xfId="20" applyFont="1" applyBorder="1" applyAlignment="1">
      <alignment horizontal="center" vertical="top"/>
      <protection/>
    </xf>
    <xf numFmtId="49" fontId="13" fillId="0" borderId="15" xfId="20" applyNumberFormat="1" applyFont="1" applyBorder="1" applyAlignment="1">
      <alignment horizontal="left" vertical="top" shrinkToFit="1"/>
      <protection/>
    </xf>
    <xf numFmtId="0" fontId="13" fillId="0" borderId="15" xfId="20" applyFont="1" applyBorder="1" applyAlignment="1">
      <alignment vertical="top" wrapText="1"/>
      <protection/>
    </xf>
    <xf numFmtId="49" fontId="13" fillId="0" borderId="15" xfId="20" applyNumberFormat="1" applyFont="1" applyBorder="1" applyAlignment="1">
      <alignment horizontal="center" shrinkToFit="1"/>
      <protection/>
    </xf>
    <xf numFmtId="4" fontId="13" fillId="0" borderId="15" xfId="20" applyNumberFormat="1" applyFont="1" applyBorder="1" applyAlignment="1">
      <alignment horizontal="right" shrinkToFit="1"/>
      <protection/>
    </xf>
    <xf numFmtId="4" fontId="13" fillId="0" borderId="15" xfId="20" applyNumberFormat="1" applyFont="1" applyFill="1" applyBorder="1" applyAlignment="1" applyProtection="1">
      <alignment horizontal="right"/>
      <protection locked="0"/>
    </xf>
    <xf numFmtId="4" fontId="13" fillId="0" borderId="15" xfId="20" applyNumberFormat="1" applyFont="1" applyBorder="1">
      <alignment/>
      <protection/>
    </xf>
    <xf numFmtId="165" fontId="13" fillId="0" borderId="15" xfId="20" applyNumberFormat="1" applyFont="1" applyBorder="1">
      <alignment/>
      <protection/>
    </xf>
    <xf numFmtId="4" fontId="13" fillId="0" borderId="14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24" xfId="20" applyFont="1" applyBorder="1" applyAlignment="1">
      <alignment horizontal="center"/>
      <protection/>
    </xf>
    <xf numFmtId="49" fontId="3" fillId="0" borderId="24" xfId="20" applyNumberFormat="1" applyFont="1" applyBorder="1" applyAlignment="1">
      <alignment horizontal="left"/>
      <protection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" fontId="17" fillId="5" borderId="25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49" fontId="3" fillId="6" borderId="6" xfId="20" applyNumberFormat="1" applyFont="1" applyFill="1" applyBorder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4" fillId="6" borderId="7" xfId="20" applyFont="1" applyFill="1" applyBorder="1" applyAlignment="1">
      <alignment horizontal="center"/>
      <protection/>
    </xf>
    <xf numFmtId="0" fontId="3" fillId="6" borderId="7" xfId="20" applyNumberFormat="1" applyFont="1" applyFill="1" applyBorder="1" applyAlignment="1">
      <alignment horizontal="center"/>
      <protection/>
    </xf>
    <xf numFmtId="0" fontId="3" fillId="6" borderId="14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NumberFormat="1" applyBorder="1" applyAlignment="1">
      <alignment horizontal="right"/>
      <protection/>
    </xf>
    <xf numFmtId="3" fontId="0" fillId="0" borderId="3" xfId="20" applyNumberFormat="1" applyFont="1" applyBorder="1">
      <alignment/>
      <protection/>
    </xf>
    <xf numFmtId="0" fontId="0" fillId="2" borderId="26" xfId="20" applyFill="1" applyBorder="1" applyAlignment="1">
      <alignment horizontal="center"/>
      <protection/>
    </xf>
    <xf numFmtId="49" fontId="10" fillId="2" borderId="27" xfId="20" applyNumberFormat="1" applyFont="1" applyFill="1" applyBorder="1" applyAlignment="1">
      <alignment horizontal="left"/>
      <protection/>
    </xf>
    <xf numFmtId="0" fontId="10" fillId="2" borderId="27" xfId="20" applyFont="1" applyFill="1" applyBorder="1">
      <alignment/>
      <protection/>
    </xf>
    <xf numFmtId="0" fontId="0" fillId="2" borderId="27" xfId="20" applyFill="1" applyBorder="1" applyAlignment="1">
      <alignment horizontal="center"/>
      <protection/>
    </xf>
    <xf numFmtId="4" fontId="0" fillId="2" borderId="27" xfId="20" applyNumberFormat="1" applyFill="1" applyBorder="1" applyAlignment="1">
      <alignment horizontal="right"/>
      <protection/>
    </xf>
    <xf numFmtId="3" fontId="7" fillId="2" borderId="28" xfId="20" applyNumberFormat="1" applyFont="1" applyFill="1" applyBorder="1">
      <alignment/>
      <protection/>
    </xf>
    <xf numFmtId="0" fontId="21" fillId="0" borderId="0" xfId="20" applyFont="1" applyAlignment="1">
      <alignment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NumberFormat="1" applyBorder="1" applyAlignment="1">
      <alignment horizontal="right"/>
      <protection/>
    </xf>
    <xf numFmtId="4" fontId="0" fillId="0" borderId="5" xfId="20" applyNumberFormat="1" applyFont="1" applyBorder="1">
      <alignment/>
      <protection/>
    </xf>
    <xf numFmtId="4" fontId="0" fillId="0" borderId="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9" fontId="17" fillId="5" borderId="31" xfId="20" applyNumberFormat="1" applyFont="1" applyFill="1" applyBorder="1" applyAlignment="1">
      <alignment horizontal="left" wrapText="1"/>
      <protection/>
    </xf>
    <xf numFmtId="49" fontId="18" fillId="0" borderId="32" xfId="0" applyNumberFormat="1" applyFont="1" applyBorder="1" applyAlignment="1">
      <alignment horizontal="left" wrapText="1"/>
    </xf>
    <xf numFmtId="0" fontId="14" fillId="5" borderId="4" xfId="2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 wrapText="1"/>
    </xf>
    <xf numFmtId="0" fontId="15" fillId="0" borderId="5" xfId="0" applyNumberFormat="1" applyFont="1" applyBorder="1" applyAlignment="1">
      <alignment wrapText="1"/>
    </xf>
    <xf numFmtId="0" fontId="6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>
        <row r="19">
          <cell r="D19">
            <v>15</v>
          </cell>
        </row>
        <row r="21">
          <cell r="D21">
            <v>21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5B75-FFDC-4295-B7FE-0946C9820355}">
  <dimension ref="B2:N44"/>
  <sheetViews>
    <sheetView showGridLines="0" zoomScale="75" zoomScaleNormal="75" zoomScaleSheetLayoutView="75" workbookViewId="0" topLeftCell="A1">
      <selection activeCell="K19" sqref="K19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  <col min="257" max="257" width="0.6171875" style="0" customWidth="1"/>
    <col min="258" max="258" width="7.125" style="0" customWidth="1"/>
    <col min="260" max="260" width="19.75390625" style="0" customWidth="1"/>
    <col min="261" max="261" width="7.00390625" style="0" customWidth="1"/>
    <col min="262" max="262" width="16.75390625" style="0" customWidth="1"/>
    <col min="263" max="264" width="11.00390625" style="0" customWidth="1"/>
    <col min="265" max="265" width="12.875" style="0" customWidth="1"/>
    <col min="266" max="270" width="10.75390625" style="0" customWidth="1"/>
    <col min="513" max="513" width="0.6171875" style="0" customWidth="1"/>
    <col min="514" max="514" width="7.125" style="0" customWidth="1"/>
    <col min="516" max="516" width="19.75390625" style="0" customWidth="1"/>
    <col min="517" max="517" width="7.00390625" style="0" customWidth="1"/>
    <col min="518" max="518" width="16.75390625" style="0" customWidth="1"/>
    <col min="519" max="520" width="11.00390625" style="0" customWidth="1"/>
    <col min="521" max="521" width="12.875" style="0" customWidth="1"/>
    <col min="522" max="526" width="10.75390625" style="0" customWidth="1"/>
    <col min="769" max="769" width="0.6171875" style="0" customWidth="1"/>
    <col min="770" max="770" width="7.125" style="0" customWidth="1"/>
    <col min="772" max="772" width="19.75390625" style="0" customWidth="1"/>
    <col min="773" max="773" width="7.00390625" style="0" customWidth="1"/>
    <col min="774" max="774" width="16.75390625" style="0" customWidth="1"/>
    <col min="775" max="776" width="11.00390625" style="0" customWidth="1"/>
    <col min="777" max="777" width="12.875" style="0" customWidth="1"/>
    <col min="778" max="782" width="10.75390625" style="0" customWidth="1"/>
    <col min="1025" max="1025" width="0.6171875" style="0" customWidth="1"/>
    <col min="1026" max="1026" width="7.125" style="0" customWidth="1"/>
    <col min="1028" max="1028" width="19.75390625" style="0" customWidth="1"/>
    <col min="1029" max="1029" width="7.00390625" style="0" customWidth="1"/>
    <col min="1030" max="1030" width="16.75390625" style="0" customWidth="1"/>
    <col min="1031" max="1032" width="11.00390625" style="0" customWidth="1"/>
    <col min="1033" max="1033" width="12.875" style="0" customWidth="1"/>
    <col min="1034" max="1038" width="10.75390625" style="0" customWidth="1"/>
    <col min="1281" max="1281" width="0.6171875" style="0" customWidth="1"/>
    <col min="1282" max="1282" width="7.125" style="0" customWidth="1"/>
    <col min="1284" max="1284" width="19.75390625" style="0" customWidth="1"/>
    <col min="1285" max="1285" width="7.00390625" style="0" customWidth="1"/>
    <col min="1286" max="1286" width="16.75390625" style="0" customWidth="1"/>
    <col min="1287" max="1288" width="11.00390625" style="0" customWidth="1"/>
    <col min="1289" max="1289" width="12.875" style="0" customWidth="1"/>
    <col min="1290" max="1294" width="10.75390625" style="0" customWidth="1"/>
    <col min="1537" max="1537" width="0.6171875" style="0" customWidth="1"/>
    <col min="1538" max="1538" width="7.125" style="0" customWidth="1"/>
    <col min="1540" max="1540" width="19.75390625" style="0" customWidth="1"/>
    <col min="1541" max="1541" width="7.00390625" style="0" customWidth="1"/>
    <col min="1542" max="1542" width="16.75390625" style="0" customWidth="1"/>
    <col min="1543" max="1544" width="11.00390625" style="0" customWidth="1"/>
    <col min="1545" max="1545" width="12.875" style="0" customWidth="1"/>
    <col min="1546" max="1550" width="10.75390625" style="0" customWidth="1"/>
    <col min="1793" max="1793" width="0.6171875" style="0" customWidth="1"/>
    <col min="1794" max="1794" width="7.125" style="0" customWidth="1"/>
    <col min="1796" max="1796" width="19.75390625" style="0" customWidth="1"/>
    <col min="1797" max="1797" width="7.00390625" style="0" customWidth="1"/>
    <col min="1798" max="1798" width="16.75390625" style="0" customWidth="1"/>
    <col min="1799" max="1800" width="11.00390625" style="0" customWidth="1"/>
    <col min="1801" max="1801" width="12.875" style="0" customWidth="1"/>
    <col min="1802" max="1806" width="10.75390625" style="0" customWidth="1"/>
    <col min="2049" max="2049" width="0.6171875" style="0" customWidth="1"/>
    <col min="2050" max="2050" width="7.125" style="0" customWidth="1"/>
    <col min="2052" max="2052" width="19.75390625" style="0" customWidth="1"/>
    <col min="2053" max="2053" width="7.00390625" style="0" customWidth="1"/>
    <col min="2054" max="2054" width="16.75390625" style="0" customWidth="1"/>
    <col min="2055" max="2056" width="11.00390625" style="0" customWidth="1"/>
    <col min="2057" max="2057" width="12.875" style="0" customWidth="1"/>
    <col min="2058" max="2062" width="10.75390625" style="0" customWidth="1"/>
    <col min="2305" max="2305" width="0.6171875" style="0" customWidth="1"/>
    <col min="2306" max="2306" width="7.125" style="0" customWidth="1"/>
    <col min="2308" max="2308" width="19.75390625" style="0" customWidth="1"/>
    <col min="2309" max="2309" width="7.00390625" style="0" customWidth="1"/>
    <col min="2310" max="2310" width="16.75390625" style="0" customWidth="1"/>
    <col min="2311" max="2312" width="11.00390625" style="0" customWidth="1"/>
    <col min="2313" max="2313" width="12.875" style="0" customWidth="1"/>
    <col min="2314" max="2318" width="10.75390625" style="0" customWidth="1"/>
    <col min="2561" max="2561" width="0.6171875" style="0" customWidth="1"/>
    <col min="2562" max="2562" width="7.125" style="0" customWidth="1"/>
    <col min="2564" max="2564" width="19.75390625" style="0" customWidth="1"/>
    <col min="2565" max="2565" width="7.00390625" style="0" customWidth="1"/>
    <col min="2566" max="2566" width="16.75390625" style="0" customWidth="1"/>
    <col min="2567" max="2568" width="11.00390625" style="0" customWidth="1"/>
    <col min="2569" max="2569" width="12.875" style="0" customWidth="1"/>
    <col min="2570" max="2574" width="10.75390625" style="0" customWidth="1"/>
    <col min="2817" max="2817" width="0.6171875" style="0" customWidth="1"/>
    <col min="2818" max="2818" width="7.125" style="0" customWidth="1"/>
    <col min="2820" max="2820" width="19.75390625" style="0" customWidth="1"/>
    <col min="2821" max="2821" width="7.00390625" style="0" customWidth="1"/>
    <col min="2822" max="2822" width="16.75390625" style="0" customWidth="1"/>
    <col min="2823" max="2824" width="11.00390625" style="0" customWidth="1"/>
    <col min="2825" max="2825" width="12.875" style="0" customWidth="1"/>
    <col min="2826" max="2830" width="10.75390625" style="0" customWidth="1"/>
    <col min="3073" max="3073" width="0.6171875" style="0" customWidth="1"/>
    <col min="3074" max="3074" width="7.125" style="0" customWidth="1"/>
    <col min="3076" max="3076" width="19.75390625" style="0" customWidth="1"/>
    <col min="3077" max="3077" width="7.00390625" style="0" customWidth="1"/>
    <col min="3078" max="3078" width="16.75390625" style="0" customWidth="1"/>
    <col min="3079" max="3080" width="11.00390625" style="0" customWidth="1"/>
    <col min="3081" max="3081" width="12.875" style="0" customWidth="1"/>
    <col min="3082" max="3086" width="10.75390625" style="0" customWidth="1"/>
    <col min="3329" max="3329" width="0.6171875" style="0" customWidth="1"/>
    <col min="3330" max="3330" width="7.125" style="0" customWidth="1"/>
    <col min="3332" max="3332" width="19.75390625" style="0" customWidth="1"/>
    <col min="3333" max="3333" width="7.00390625" style="0" customWidth="1"/>
    <col min="3334" max="3334" width="16.75390625" style="0" customWidth="1"/>
    <col min="3335" max="3336" width="11.00390625" style="0" customWidth="1"/>
    <col min="3337" max="3337" width="12.875" style="0" customWidth="1"/>
    <col min="3338" max="3342" width="10.75390625" style="0" customWidth="1"/>
    <col min="3585" max="3585" width="0.6171875" style="0" customWidth="1"/>
    <col min="3586" max="3586" width="7.125" style="0" customWidth="1"/>
    <col min="3588" max="3588" width="19.75390625" style="0" customWidth="1"/>
    <col min="3589" max="3589" width="7.00390625" style="0" customWidth="1"/>
    <col min="3590" max="3590" width="16.75390625" style="0" customWidth="1"/>
    <col min="3591" max="3592" width="11.00390625" style="0" customWidth="1"/>
    <col min="3593" max="3593" width="12.875" style="0" customWidth="1"/>
    <col min="3594" max="3598" width="10.75390625" style="0" customWidth="1"/>
    <col min="3841" max="3841" width="0.6171875" style="0" customWidth="1"/>
    <col min="3842" max="3842" width="7.125" style="0" customWidth="1"/>
    <col min="3844" max="3844" width="19.75390625" style="0" customWidth="1"/>
    <col min="3845" max="3845" width="7.00390625" style="0" customWidth="1"/>
    <col min="3846" max="3846" width="16.75390625" style="0" customWidth="1"/>
    <col min="3847" max="3848" width="11.00390625" style="0" customWidth="1"/>
    <col min="3849" max="3849" width="12.875" style="0" customWidth="1"/>
    <col min="3850" max="3854" width="10.75390625" style="0" customWidth="1"/>
    <col min="4097" max="4097" width="0.6171875" style="0" customWidth="1"/>
    <col min="4098" max="4098" width="7.125" style="0" customWidth="1"/>
    <col min="4100" max="4100" width="19.75390625" style="0" customWidth="1"/>
    <col min="4101" max="4101" width="7.00390625" style="0" customWidth="1"/>
    <col min="4102" max="4102" width="16.75390625" style="0" customWidth="1"/>
    <col min="4103" max="4104" width="11.00390625" style="0" customWidth="1"/>
    <col min="4105" max="4105" width="12.875" style="0" customWidth="1"/>
    <col min="4106" max="4110" width="10.75390625" style="0" customWidth="1"/>
    <col min="4353" max="4353" width="0.6171875" style="0" customWidth="1"/>
    <col min="4354" max="4354" width="7.125" style="0" customWidth="1"/>
    <col min="4356" max="4356" width="19.75390625" style="0" customWidth="1"/>
    <col min="4357" max="4357" width="7.00390625" style="0" customWidth="1"/>
    <col min="4358" max="4358" width="16.75390625" style="0" customWidth="1"/>
    <col min="4359" max="4360" width="11.00390625" style="0" customWidth="1"/>
    <col min="4361" max="4361" width="12.875" style="0" customWidth="1"/>
    <col min="4362" max="4366" width="10.75390625" style="0" customWidth="1"/>
    <col min="4609" max="4609" width="0.6171875" style="0" customWidth="1"/>
    <col min="4610" max="4610" width="7.125" style="0" customWidth="1"/>
    <col min="4612" max="4612" width="19.75390625" style="0" customWidth="1"/>
    <col min="4613" max="4613" width="7.00390625" style="0" customWidth="1"/>
    <col min="4614" max="4614" width="16.75390625" style="0" customWidth="1"/>
    <col min="4615" max="4616" width="11.00390625" style="0" customWidth="1"/>
    <col min="4617" max="4617" width="12.875" style="0" customWidth="1"/>
    <col min="4618" max="4622" width="10.75390625" style="0" customWidth="1"/>
    <col min="4865" max="4865" width="0.6171875" style="0" customWidth="1"/>
    <col min="4866" max="4866" width="7.125" style="0" customWidth="1"/>
    <col min="4868" max="4868" width="19.75390625" style="0" customWidth="1"/>
    <col min="4869" max="4869" width="7.00390625" style="0" customWidth="1"/>
    <col min="4870" max="4870" width="16.75390625" style="0" customWidth="1"/>
    <col min="4871" max="4872" width="11.00390625" style="0" customWidth="1"/>
    <col min="4873" max="4873" width="12.875" style="0" customWidth="1"/>
    <col min="4874" max="4878" width="10.75390625" style="0" customWidth="1"/>
    <col min="5121" max="5121" width="0.6171875" style="0" customWidth="1"/>
    <col min="5122" max="5122" width="7.125" style="0" customWidth="1"/>
    <col min="5124" max="5124" width="19.75390625" style="0" customWidth="1"/>
    <col min="5125" max="5125" width="7.00390625" style="0" customWidth="1"/>
    <col min="5126" max="5126" width="16.75390625" style="0" customWidth="1"/>
    <col min="5127" max="5128" width="11.00390625" style="0" customWidth="1"/>
    <col min="5129" max="5129" width="12.875" style="0" customWidth="1"/>
    <col min="5130" max="5134" width="10.75390625" style="0" customWidth="1"/>
    <col min="5377" max="5377" width="0.6171875" style="0" customWidth="1"/>
    <col min="5378" max="5378" width="7.125" style="0" customWidth="1"/>
    <col min="5380" max="5380" width="19.75390625" style="0" customWidth="1"/>
    <col min="5381" max="5381" width="7.00390625" style="0" customWidth="1"/>
    <col min="5382" max="5382" width="16.75390625" style="0" customWidth="1"/>
    <col min="5383" max="5384" width="11.00390625" style="0" customWidth="1"/>
    <col min="5385" max="5385" width="12.875" style="0" customWidth="1"/>
    <col min="5386" max="5390" width="10.75390625" style="0" customWidth="1"/>
    <col min="5633" max="5633" width="0.6171875" style="0" customWidth="1"/>
    <col min="5634" max="5634" width="7.125" style="0" customWidth="1"/>
    <col min="5636" max="5636" width="19.75390625" style="0" customWidth="1"/>
    <col min="5637" max="5637" width="7.00390625" style="0" customWidth="1"/>
    <col min="5638" max="5638" width="16.75390625" style="0" customWidth="1"/>
    <col min="5639" max="5640" width="11.00390625" style="0" customWidth="1"/>
    <col min="5641" max="5641" width="12.875" style="0" customWidth="1"/>
    <col min="5642" max="5646" width="10.75390625" style="0" customWidth="1"/>
    <col min="5889" max="5889" width="0.6171875" style="0" customWidth="1"/>
    <col min="5890" max="5890" width="7.125" style="0" customWidth="1"/>
    <col min="5892" max="5892" width="19.75390625" style="0" customWidth="1"/>
    <col min="5893" max="5893" width="7.00390625" style="0" customWidth="1"/>
    <col min="5894" max="5894" width="16.75390625" style="0" customWidth="1"/>
    <col min="5895" max="5896" width="11.00390625" style="0" customWidth="1"/>
    <col min="5897" max="5897" width="12.875" style="0" customWidth="1"/>
    <col min="5898" max="5902" width="10.75390625" style="0" customWidth="1"/>
    <col min="6145" max="6145" width="0.6171875" style="0" customWidth="1"/>
    <col min="6146" max="6146" width="7.125" style="0" customWidth="1"/>
    <col min="6148" max="6148" width="19.75390625" style="0" customWidth="1"/>
    <col min="6149" max="6149" width="7.00390625" style="0" customWidth="1"/>
    <col min="6150" max="6150" width="16.75390625" style="0" customWidth="1"/>
    <col min="6151" max="6152" width="11.00390625" style="0" customWidth="1"/>
    <col min="6153" max="6153" width="12.875" style="0" customWidth="1"/>
    <col min="6154" max="6158" width="10.75390625" style="0" customWidth="1"/>
    <col min="6401" max="6401" width="0.6171875" style="0" customWidth="1"/>
    <col min="6402" max="6402" width="7.125" style="0" customWidth="1"/>
    <col min="6404" max="6404" width="19.75390625" style="0" customWidth="1"/>
    <col min="6405" max="6405" width="7.00390625" style="0" customWidth="1"/>
    <col min="6406" max="6406" width="16.75390625" style="0" customWidth="1"/>
    <col min="6407" max="6408" width="11.00390625" style="0" customWidth="1"/>
    <col min="6409" max="6409" width="12.875" style="0" customWidth="1"/>
    <col min="6410" max="6414" width="10.75390625" style="0" customWidth="1"/>
    <col min="6657" max="6657" width="0.6171875" style="0" customWidth="1"/>
    <col min="6658" max="6658" width="7.125" style="0" customWidth="1"/>
    <col min="6660" max="6660" width="19.75390625" style="0" customWidth="1"/>
    <col min="6661" max="6661" width="7.00390625" style="0" customWidth="1"/>
    <col min="6662" max="6662" width="16.75390625" style="0" customWidth="1"/>
    <col min="6663" max="6664" width="11.00390625" style="0" customWidth="1"/>
    <col min="6665" max="6665" width="12.875" style="0" customWidth="1"/>
    <col min="6666" max="6670" width="10.75390625" style="0" customWidth="1"/>
    <col min="6913" max="6913" width="0.6171875" style="0" customWidth="1"/>
    <col min="6914" max="6914" width="7.125" style="0" customWidth="1"/>
    <col min="6916" max="6916" width="19.75390625" style="0" customWidth="1"/>
    <col min="6917" max="6917" width="7.00390625" style="0" customWidth="1"/>
    <col min="6918" max="6918" width="16.75390625" style="0" customWidth="1"/>
    <col min="6919" max="6920" width="11.00390625" style="0" customWidth="1"/>
    <col min="6921" max="6921" width="12.875" style="0" customWidth="1"/>
    <col min="6922" max="6926" width="10.75390625" style="0" customWidth="1"/>
    <col min="7169" max="7169" width="0.6171875" style="0" customWidth="1"/>
    <col min="7170" max="7170" width="7.125" style="0" customWidth="1"/>
    <col min="7172" max="7172" width="19.75390625" style="0" customWidth="1"/>
    <col min="7173" max="7173" width="7.00390625" style="0" customWidth="1"/>
    <col min="7174" max="7174" width="16.75390625" style="0" customWidth="1"/>
    <col min="7175" max="7176" width="11.00390625" style="0" customWidth="1"/>
    <col min="7177" max="7177" width="12.875" style="0" customWidth="1"/>
    <col min="7178" max="7182" width="10.75390625" style="0" customWidth="1"/>
    <col min="7425" max="7425" width="0.6171875" style="0" customWidth="1"/>
    <col min="7426" max="7426" width="7.125" style="0" customWidth="1"/>
    <col min="7428" max="7428" width="19.75390625" style="0" customWidth="1"/>
    <col min="7429" max="7429" width="7.00390625" style="0" customWidth="1"/>
    <col min="7430" max="7430" width="16.75390625" style="0" customWidth="1"/>
    <col min="7431" max="7432" width="11.00390625" style="0" customWidth="1"/>
    <col min="7433" max="7433" width="12.875" style="0" customWidth="1"/>
    <col min="7434" max="7438" width="10.75390625" style="0" customWidth="1"/>
    <col min="7681" max="7681" width="0.6171875" style="0" customWidth="1"/>
    <col min="7682" max="7682" width="7.125" style="0" customWidth="1"/>
    <col min="7684" max="7684" width="19.75390625" style="0" customWidth="1"/>
    <col min="7685" max="7685" width="7.00390625" style="0" customWidth="1"/>
    <col min="7686" max="7686" width="16.75390625" style="0" customWidth="1"/>
    <col min="7687" max="7688" width="11.00390625" style="0" customWidth="1"/>
    <col min="7689" max="7689" width="12.875" style="0" customWidth="1"/>
    <col min="7690" max="7694" width="10.75390625" style="0" customWidth="1"/>
    <col min="7937" max="7937" width="0.6171875" style="0" customWidth="1"/>
    <col min="7938" max="7938" width="7.125" style="0" customWidth="1"/>
    <col min="7940" max="7940" width="19.75390625" style="0" customWidth="1"/>
    <col min="7941" max="7941" width="7.00390625" style="0" customWidth="1"/>
    <col min="7942" max="7942" width="16.75390625" style="0" customWidth="1"/>
    <col min="7943" max="7944" width="11.00390625" style="0" customWidth="1"/>
    <col min="7945" max="7945" width="12.875" style="0" customWidth="1"/>
    <col min="7946" max="7950" width="10.75390625" style="0" customWidth="1"/>
    <col min="8193" max="8193" width="0.6171875" style="0" customWidth="1"/>
    <col min="8194" max="8194" width="7.125" style="0" customWidth="1"/>
    <col min="8196" max="8196" width="19.75390625" style="0" customWidth="1"/>
    <col min="8197" max="8197" width="7.00390625" style="0" customWidth="1"/>
    <col min="8198" max="8198" width="16.75390625" style="0" customWidth="1"/>
    <col min="8199" max="8200" width="11.00390625" style="0" customWidth="1"/>
    <col min="8201" max="8201" width="12.875" style="0" customWidth="1"/>
    <col min="8202" max="8206" width="10.75390625" style="0" customWidth="1"/>
    <col min="8449" max="8449" width="0.6171875" style="0" customWidth="1"/>
    <col min="8450" max="8450" width="7.125" style="0" customWidth="1"/>
    <col min="8452" max="8452" width="19.75390625" style="0" customWidth="1"/>
    <col min="8453" max="8453" width="7.00390625" style="0" customWidth="1"/>
    <col min="8454" max="8454" width="16.75390625" style="0" customWidth="1"/>
    <col min="8455" max="8456" width="11.00390625" style="0" customWidth="1"/>
    <col min="8457" max="8457" width="12.875" style="0" customWidth="1"/>
    <col min="8458" max="8462" width="10.75390625" style="0" customWidth="1"/>
    <col min="8705" max="8705" width="0.6171875" style="0" customWidth="1"/>
    <col min="8706" max="8706" width="7.125" style="0" customWidth="1"/>
    <col min="8708" max="8708" width="19.75390625" style="0" customWidth="1"/>
    <col min="8709" max="8709" width="7.00390625" style="0" customWidth="1"/>
    <col min="8710" max="8710" width="16.75390625" style="0" customWidth="1"/>
    <col min="8711" max="8712" width="11.00390625" style="0" customWidth="1"/>
    <col min="8713" max="8713" width="12.875" style="0" customWidth="1"/>
    <col min="8714" max="8718" width="10.75390625" style="0" customWidth="1"/>
    <col min="8961" max="8961" width="0.6171875" style="0" customWidth="1"/>
    <col min="8962" max="8962" width="7.125" style="0" customWidth="1"/>
    <col min="8964" max="8964" width="19.75390625" style="0" customWidth="1"/>
    <col min="8965" max="8965" width="7.00390625" style="0" customWidth="1"/>
    <col min="8966" max="8966" width="16.75390625" style="0" customWidth="1"/>
    <col min="8967" max="8968" width="11.00390625" style="0" customWidth="1"/>
    <col min="8969" max="8969" width="12.875" style="0" customWidth="1"/>
    <col min="8970" max="8974" width="10.75390625" style="0" customWidth="1"/>
    <col min="9217" max="9217" width="0.6171875" style="0" customWidth="1"/>
    <col min="9218" max="9218" width="7.125" style="0" customWidth="1"/>
    <col min="9220" max="9220" width="19.75390625" style="0" customWidth="1"/>
    <col min="9221" max="9221" width="7.00390625" style="0" customWidth="1"/>
    <col min="9222" max="9222" width="16.75390625" style="0" customWidth="1"/>
    <col min="9223" max="9224" width="11.00390625" style="0" customWidth="1"/>
    <col min="9225" max="9225" width="12.875" style="0" customWidth="1"/>
    <col min="9226" max="9230" width="10.75390625" style="0" customWidth="1"/>
    <col min="9473" max="9473" width="0.6171875" style="0" customWidth="1"/>
    <col min="9474" max="9474" width="7.125" style="0" customWidth="1"/>
    <col min="9476" max="9476" width="19.75390625" style="0" customWidth="1"/>
    <col min="9477" max="9477" width="7.00390625" style="0" customWidth="1"/>
    <col min="9478" max="9478" width="16.75390625" style="0" customWidth="1"/>
    <col min="9479" max="9480" width="11.00390625" style="0" customWidth="1"/>
    <col min="9481" max="9481" width="12.875" style="0" customWidth="1"/>
    <col min="9482" max="9486" width="10.75390625" style="0" customWidth="1"/>
    <col min="9729" max="9729" width="0.6171875" style="0" customWidth="1"/>
    <col min="9730" max="9730" width="7.125" style="0" customWidth="1"/>
    <col min="9732" max="9732" width="19.75390625" style="0" customWidth="1"/>
    <col min="9733" max="9733" width="7.00390625" style="0" customWidth="1"/>
    <col min="9734" max="9734" width="16.75390625" style="0" customWidth="1"/>
    <col min="9735" max="9736" width="11.00390625" style="0" customWidth="1"/>
    <col min="9737" max="9737" width="12.875" style="0" customWidth="1"/>
    <col min="9738" max="9742" width="10.75390625" style="0" customWidth="1"/>
    <col min="9985" max="9985" width="0.6171875" style="0" customWidth="1"/>
    <col min="9986" max="9986" width="7.125" style="0" customWidth="1"/>
    <col min="9988" max="9988" width="19.75390625" style="0" customWidth="1"/>
    <col min="9989" max="9989" width="7.00390625" style="0" customWidth="1"/>
    <col min="9990" max="9990" width="16.75390625" style="0" customWidth="1"/>
    <col min="9991" max="9992" width="11.00390625" style="0" customWidth="1"/>
    <col min="9993" max="9993" width="12.875" style="0" customWidth="1"/>
    <col min="9994" max="9998" width="10.75390625" style="0" customWidth="1"/>
    <col min="10241" max="10241" width="0.6171875" style="0" customWidth="1"/>
    <col min="10242" max="10242" width="7.125" style="0" customWidth="1"/>
    <col min="10244" max="10244" width="19.75390625" style="0" customWidth="1"/>
    <col min="10245" max="10245" width="7.00390625" style="0" customWidth="1"/>
    <col min="10246" max="10246" width="16.75390625" style="0" customWidth="1"/>
    <col min="10247" max="10248" width="11.00390625" style="0" customWidth="1"/>
    <col min="10249" max="10249" width="12.875" style="0" customWidth="1"/>
    <col min="10250" max="10254" width="10.75390625" style="0" customWidth="1"/>
    <col min="10497" max="10497" width="0.6171875" style="0" customWidth="1"/>
    <col min="10498" max="10498" width="7.125" style="0" customWidth="1"/>
    <col min="10500" max="10500" width="19.75390625" style="0" customWidth="1"/>
    <col min="10501" max="10501" width="7.00390625" style="0" customWidth="1"/>
    <col min="10502" max="10502" width="16.75390625" style="0" customWidth="1"/>
    <col min="10503" max="10504" width="11.00390625" style="0" customWidth="1"/>
    <col min="10505" max="10505" width="12.875" style="0" customWidth="1"/>
    <col min="10506" max="10510" width="10.75390625" style="0" customWidth="1"/>
    <col min="10753" max="10753" width="0.6171875" style="0" customWidth="1"/>
    <col min="10754" max="10754" width="7.125" style="0" customWidth="1"/>
    <col min="10756" max="10756" width="19.75390625" style="0" customWidth="1"/>
    <col min="10757" max="10757" width="7.00390625" style="0" customWidth="1"/>
    <col min="10758" max="10758" width="16.75390625" style="0" customWidth="1"/>
    <col min="10759" max="10760" width="11.00390625" style="0" customWidth="1"/>
    <col min="10761" max="10761" width="12.875" style="0" customWidth="1"/>
    <col min="10762" max="10766" width="10.75390625" style="0" customWidth="1"/>
    <col min="11009" max="11009" width="0.6171875" style="0" customWidth="1"/>
    <col min="11010" max="11010" width="7.125" style="0" customWidth="1"/>
    <col min="11012" max="11012" width="19.75390625" style="0" customWidth="1"/>
    <col min="11013" max="11013" width="7.00390625" style="0" customWidth="1"/>
    <col min="11014" max="11014" width="16.75390625" style="0" customWidth="1"/>
    <col min="11015" max="11016" width="11.00390625" style="0" customWidth="1"/>
    <col min="11017" max="11017" width="12.875" style="0" customWidth="1"/>
    <col min="11018" max="11022" width="10.75390625" style="0" customWidth="1"/>
    <col min="11265" max="11265" width="0.6171875" style="0" customWidth="1"/>
    <col min="11266" max="11266" width="7.125" style="0" customWidth="1"/>
    <col min="11268" max="11268" width="19.75390625" style="0" customWidth="1"/>
    <col min="11269" max="11269" width="7.00390625" style="0" customWidth="1"/>
    <col min="11270" max="11270" width="16.75390625" style="0" customWidth="1"/>
    <col min="11271" max="11272" width="11.00390625" style="0" customWidth="1"/>
    <col min="11273" max="11273" width="12.875" style="0" customWidth="1"/>
    <col min="11274" max="11278" width="10.75390625" style="0" customWidth="1"/>
    <col min="11521" max="11521" width="0.6171875" style="0" customWidth="1"/>
    <col min="11522" max="11522" width="7.125" style="0" customWidth="1"/>
    <col min="11524" max="11524" width="19.75390625" style="0" customWidth="1"/>
    <col min="11525" max="11525" width="7.00390625" style="0" customWidth="1"/>
    <col min="11526" max="11526" width="16.75390625" style="0" customWidth="1"/>
    <col min="11527" max="11528" width="11.00390625" style="0" customWidth="1"/>
    <col min="11529" max="11529" width="12.875" style="0" customWidth="1"/>
    <col min="11530" max="11534" width="10.75390625" style="0" customWidth="1"/>
    <col min="11777" max="11777" width="0.6171875" style="0" customWidth="1"/>
    <col min="11778" max="11778" width="7.125" style="0" customWidth="1"/>
    <col min="11780" max="11780" width="19.75390625" style="0" customWidth="1"/>
    <col min="11781" max="11781" width="7.00390625" style="0" customWidth="1"/>
    <col min="11782" max="11782" width="16.75390625" style="0" customWidth="1"/>
    <col min="11783" max="11784" width="11.00390625" style="0" customWidth="1"/>
    <col min="11785" max="11785" width="12.875" style="0" customWidth="1"/>
    <col min="11786" max="11790" width="10.75390625" style="0" customWidth="1"/>
    <col min="12033" max="12033" width="0.6171875" style="0" customWidth="1"/>
    <col min="12034" max="12034" width="7.125" style="0" customWidth="1"/>
    <col min="12036" max="12036" width="19.75390625" style="0" customWidth="1"/>
    <col min="12037" max="12037" width="7.00390625" style="0" customWidth="1"/>
    <col min="12038" max="12038" width="16.75390625" style="0" customWidth="1"/>
    <col min="12039" max="12040" width="11.00390625" style="0" customWidth="1"/>
    <col min="12041" max="12041" width="12.875" style="0" customWidth="1"/>
    <col min="12042" max="12046" width="10.75390625" style="0" customWidth="1"/>
    <col min="12289" max="12289" width="0.6171875" style="0" customWidth="1"/>
    <col min="12290" max="12290" width="7.125" style="0" customWidth="1"/>
    <col min="12292" max="12292" width="19.75390625" style="0" customWidth="1"/>
    <col min="12293" max="12293" width="7.00390625" style="0" customWidth="1"/>
    <col min="12294" max="12294" width="16.75390625" style="0" customWidth="1"/>
    <col min="12295" max="12296" width="11.00390625" style="0" customWidth="1"/>
    <col min="12297" max="12297" width="12.875" style="0" customWidth="1"/>
    <col min="12298" max="12302" width="10.75390625" style="0" customWidth="1"/>
    <col min="12545" max="12545" width="0.6171875" style="0" customWidth="1"/>
    <col min="12546" max="12546" width="7.125" style="0" customWidth="1"/>
    <col min="12548" max="12548" width="19.75390625" style="0" customWidth="1"/>
    <col min="12549" max="12549" width="7.00390625" style="0" customWidth="1"/>
    <col min="12550" max="12550" width="16.75390625" style="0" customWidth="1"/>
    <col min="12551" max="12552" width="11.00390625" style="0" customWidth="1"/>
    <col min="12553" max="12553" width="12.875" style="0" customWidth="1"/>
    <col min="12554" max="12558" width="10.75390625" style="0" customWidth="1"/>
    <col min="12801" max="12801" width="0.6171875" style="0" customWidth="1"/>
    <col min="12802" max="12802" width="7.125" style="0" customWidth="1"/>
    <col min="12804" max="12804" width="19.75390625" style="0" customWidth="1"/>
    <col min="12805" max="12805" width="7.00390625" style="0" customWidth="1"/>
    <col min="12806" max="12806" width="16.75390625" style="0" customWidth="1"/>
    <col min="12807" max="12808" width="11.00390625" style="0" customWidth="1"/>
    <col min="12809" max="12809" width="12.875" style="0" customWidth="1"/>
    <col min="12810" max="12814" width="10.75390625" style="0" customWidth="1"/>
    <col min="13057" max="13057" width="0.6171875" style="0" customWidth="1"/>
    <col min="13058" max="13058" width="7.125" style="0" customWidth="1"/>
    <col min="13060" max="13060" width="19.75390625" style="0" customWidth="1"/>
    <col min="13061" max="13061" width="7.00390625" style="0" customWidth="1"/>
    <col min="13062" max="13062" width="16.75390625" style="0" customWidth="1"/>
    <col min="13063" max="13064" width="11.00390625" style="0" customWidth="1"/>
    <col min="13065" max="13065" width="12.875" style="0" customWidth="1"/>
    <col min="13066" max="13070" width="10.75390625" style="0" customWidth="1"/>
    <col min="13313" max="13313" width="0.6171875" style="0" customWidth="1"/>
    <col min="13314" max="13314" width="7.125" style="0" customWidth="1"/>
    <col min="13316" max="13316" width="19.75390625" style="0" customWidth="1"/>
    <col min="13317" max="13317" width="7.00390625" style="0" customWidth="1"/>
    <col min="13318" max="13318" width="16.75390625" style="0" customWidth="1"/>
    <col min="13319" max="13320" width="11.00390625" style="0" customWidth="1"/>
    <col min="13321" max="13321" width="12.875" style="0" customWidth="1"/>
    <col min="13322" max="13326" width="10.75390625" style="0" customWidth="1"/>
    <col min="13569" max="13569" width="0.6171875" style="0" customWidth="1"/>
    <col min="13570" max="13570" width="7.125" style="0" customWidth="1"/>
    <col min="13572" max="13572" width="19.75390625" style="0" customWidth="1"/>
    <col min="13573" max="13573" width="7.00390625" style="0" customWidth="1"/>
    <col min="13574" max="13574" width="16.75390625" style="0" customWidth="1"/>
    <col min="13575" max="13576" width="11.00390625" style="0" customWidth="1"/>
    <col min="13577" max="13577" width="12.875" style="0" customWidth="1"/>
    <col min="13578" max="13582" width="10.75390625" style="0" customWidth="1"/>
    <col min="13825" max="13825" width="0.6171875" style="0" customWidth="1"/>
    <col min="13826" max="13826" width="7.125" style="0" customWidth="1"/>
    <col min="13828" max="13828" width="19.75390625" style="0" customWidth="1"/>
    <col min="13829" max="13829" width="7.00390625" style="0" customWidth="1"/>
    <col min="13830" max="13830" width="16.75390625" style="0" customWidth="1"/>
    <col min="13831" max="13832" width="11.00390625" style="0" customWidth="1"/>
    <col min="13833" max="13833" width="12.875" style="0" customWidth="1"/>
    <col min="13834" max="13838" width="10.75390625" style="0" customWidth="1"/>
    <col min="14081" max="14081" width="0.6171875" style="0" customWidth="1"/>
    <col min="14082" max="14082" width="7.125" style="0" customWidth="1"/>
    <col min="14084" max="14084" width="19.75390625" style="0" customWidth="1"/>
    <col min="14085" max="14085" width="7.00390625" style="0" customWidth="1"/>
    <col min="14086" max="14086" width="16.75390625" style="0" customWidth="1"/>
    <col min="14087" max="14088" width="11.00390625" style="0" customWidth="1"/>
    <col min="14089" max="14089" width="12.875" style="0" customWidth="1"/>
    <col min="14090" max="14094" width="10.75390625" style="0" customWidth="1"/>
    <col min="14337" max="14337" width="0.6171875" style="0" customWidth="1"/>
    <col min="14338" max="14338" width="7.125" style="0" customWidth="1"/>
    <col min="14340" max="14340" width="19.75390625" style="0" customWidth="1"/>
    <col min="14341" max="14341" width="7.00390625" style="0" customWidth="1"/>
    <col min="14342" max="14342" width="16.75390625" style="0" customWidth="1"/>
    <col min="14343" max="14344" width="11.00390625" style="0" customWidth="1"/>
    <col min="14345" max="14345" width="12.875" style="0" customWidth="1"/>
    <col min="14346" max="14350" width="10.75390625" style="0" customWidth="1"/>
    <col min="14593" max="14593" width="0.6171875" style="0" customWidth="1"/>
    <col min="14594" max="14594" width="7.125" style="0" customWidth="1"/>
    <col min="14596" max="14596" width="19.75390625" style="0" customWidth="1"/>
    <col min="14597" max="14597" width="7.00390625" style="0" customWidth="1"/>
    <col min="14598" max="14598" width="16.75390625" style="0" customWidth="1"/>
    <col min="14599" max="14600" width="11.00390625" style="0" customWidth="1"/>
    <col min="14601" max="14601" width="12.875" style="0" customWidth="1"/>
    <col min="14602" max="14606" width="10.75390625" style="0" customWidth="1"/>
    <col min="14849" max="14849" width="0.6171875" style="0" customWidth="1"/>
    <col min="14850" max="14850" width="7.125" style="0" customWidth="1"/>
    <col min="14852" max="14852" width="19.75390625" style="0" customWidth="1"/>
    <col min="14853" max="14853" width="7.00390625" style="0" customWidth="1"/>
    <col min="14854" max="14854" width="16.75390625" style="0" customWidth="1"/>
    <col min="14855" max="14856" width="11.00390625" style="0" customWidth="1"/>
    <col min="14857" max="14857" width="12.875" style="0" customWidth="1"/>
    <col min="14858" max="14862" width="10.75390625" style="0" customWidth="1"/>
    <col min="15105" max="15105" width="0.6171875" style="0" customWidth="1"/>
    <col min="15106" max="15106" width="7.125" style="0" customWidth="1"/>
    <col min="15108" max="15108" width="19.75390625" style="0" customWidth="1"/>
    <col min="15109" max="15109" width="7.00390625" style="0" customWidth="1"/>
    <col min="15110" max="15110" width="16.75390625" style="0" customWidth="1"/>
    <col min="15111" max="15112" width="11.00390625" style="0" customWidth="1"/>
    <col min="15113" max="15113" width="12.875" style="0" customWidth="1"/>
    <col min="15114" max="15118" width="10.75390625" style="0" customWidth="1"/>
    <col min="15361" max="15361" width="0.6171875" style="0" customWidth="1"/>
    <col min="15362" max="15362" width="7.125" style="0" customWidth="1"/>
    <col min="15364" max="15364" width="19.75390625" style="0" customWidth="1"/>
    <col min="15365" max="15365" width="7.00390625" style="0" customWidth="1"/>
    <col min="15366" max="15366" width="16.75390625" style="0" customWidth="1"/>
    <col min="15367" max="15368" width="11.00390625" style="0" customWidth="1"/>
    <col min="15369" max="15369" width="12.875" style="0" customWidth="1"/>
    <col min="15370" max="15374" width="10.75390625" style="0" customWidth="1"/>
    <col min="15617" max="15617" width="0.6171875" style="0" customWidth="1"/>
    <col min="15618" max="15618" width="7.125" style="0" customWidth="1"/>
    <col min="15620" max="15620" width="19.75390625" style="0" customWidth="1"/>
    <col min="15621" max="15621" width="7.00390625" style="0" customWidth="1"/>
    <col min="15622" max="15622" width="16.75390625" style="0" customWidth="1"/>
    <col min="15623" max="15624" width="11.00390625" style="0" customWidth="1"/>
    <col min="15625" max="15625" width="12.875" style="0" customWidth="1"/>
    <col min="15626" max="15630" width="10.75390625" style="0" customWidth="1"/>
    <col min="15873" max="15873" width="0.6171875" style="0" customWidth="1"/>
    <col min="15874" max="15874" width="7.125" style="0" customWidth="1"/>
    <col min="15876" max="15876" width="19.75390625" style="0" customWidth="1"/>
    <col min="15877" max="15877" width="7.00390625" style="0" customWidth="1"/>
    <col min="15878" max="15878" width="16.75390625" style="0" customWidth="1"/>
    <col min="15879" max="15880" width="11.00390625" style="0" customWidth="1"/>
    <col min="15881" max="15881" width="12.875" style="0" customWidth="1"/>
    <col min="15882" max="15886" width="10.75390625" style="0" customWidth="1"/>
    <col min="16129" max="16129" width="0.6171875" style="0" customWidth="1"/>
    <col min="16130" max="16130" width="7.125" style="0" customWidth="1"/>
    <col min="16132" max="16132" width="19.75390625" style="0" customWidth="1"/>
    <col min="16133" max="16133" width="7.00390625" style="0" customWidth="1"/>
    <col min="16134" max="16134" width="16.75390625" style="0" customWidth="1"/>
    <col min="16135" max="16136" width="11.00390625" style="0" customWidth="1"/>
    <col min="16137" max="16137" width="12.875" style="0" customWidth="1"/>
    <col min="16138" max="16142" width="10.75390625" style="0" customWidth="1"/>
  </cols>
  <sheetData>
    <row r="1" ht="12" customHeight="1"/>
    <row r="2" spans="2:10" ht="17.25" customHeight="1">
      <c r="B2" s="2"/>
      <c r="C2" s="3" t="s">
        <v>296</v>
      </c>
      <c r="E2" s="4"/>
      <c r="F2" s="3"/>
      <c r="G2" s="5"/>
      <c r="H2" s="6" t="s">
        <v>0</v>
      </c>
      <c r="I2" s="7">
        <f ca="1">TODAY()</f>
        <v>43277</v>
      </c>
      <c r="J2" s="2"/>
    </row>
    <row r="3" spans="3:4" ht="6" customHeight="1">
      <c r="C3" s="8"/>
      <c r="D3" s="9" t="s">
        <v>1</v>
      </c>
    </row>
    <row r="4" ht="4.5" customHeight="1"/>
    <row r="5" spans="3:14" ht="13.5" customHeight="1">
      <c r="C5" s="10" t="s">
        <v>2</v>
      </c>
      <c r="D5" s="11" t="s">
        <v>291</v>
      </c>
      <c r="E5" s="12"/>
      <c r="F5" s="13"/>
      <c r="G5" s="14"/>
      <c r="H5" s="13"/>
      <c r="N5" s="7"/>
    </row>
    <row r="6" spans="3:14" ht="13.5" customHeight="1">
      <c r="C6" s="10"/>
      <c r="D6" s="11" t="s">
        <v>292</v>
      </c>
      <c r="E6" s="12"/>
      <c r="F6" s="13"/>
      <c r="G6" s="14"/>
      <c r="H6" s="13"/>
      <c r="N6" s="7"/>
    </row>
    <row r="8" spans="3:10" ht="12.75">
      <c r="C8" s="15" t="s">
        <v>3</v>
      </c>
      <c r="D8" s="16" t="s">
        <v>282</v>
      </c>
      <c r="H8" s="17" t="s">
        <v>4</v>
      </c>
      <c r="I8" s="16" t="s">
        <v>284</v>
      </c>
      <c r="J8" s="16"/>
    </row>
    <row r="9" spans="4:10" ht="12.75">
      <c r="D9" s="16" t="s">
        <v>283</v>
      </c>
      <c r="H9" s="17" t="s">
        <v>5</v>
      </c>
      <c r="I9" s="16"/>
      <c r="J9" s="16"/>
    </row>
    <row r="10" spans="3:9" ht="12.75">
      <c r="C10" s="17"/>
      <c r="D10" s="16" t="s">
        <v>293</v>
      </c>
      <c r="H10" s="17"/>
      <c r="I10" s="16"/>
    </row>
    <row r="11" spans="8:9" ht="12.75">
      <c r="H11" s="17"/>
      <c r="I11" s="16"/>
    </row>
    <row r="12" spans="3:10" ht="12.75">
      <c r="C12" s="15" t="s">
        <v>6</v>
      </c>
      <c r="D12" s="16"/>
      <c r="H12" s="17" t="s">
        <v>4</v>
      </c>
      <c r="I12" s="16"/>
      <c r="J12" s="16"/>
    </row>
    <row r="13" spans="4:10" ht="12.75">
      <c r="D13" s="16"/>
      <c r="H13" s="17" t="s">
        <v>5</v>
      </c>
      <c r="I13" s="16"/>
      <c r="J13" s="16"/>
    </row>
    <row r="14" spans="3:9" ht="12.75" customHeight="1">
      <c r="C14" s="17"/>
      <c r="D14" s="16"/>
      <c r="I14" s="17"/>
    </row>
    <row r="15" ht="0.75" customHeight="1" hidden="1">
      <c r="I15" s="17"/>
    </row>
    <row r="16" ht="4.5" customHeight="1">
      <c r="I16" s="17"/>
    </row>
    <row r="17" ht="4.5" customHeight="1"/>
    <row r="18" ht="3.75" customHeight="1"/>
    <row r="19" spans="2:10" ht="13.5" customHeight="1">
      <c r="B19" s="18"/>
      <c r="C19" s="19"/>
      <c r="D19" s="19"/>
      <c r="E19" s="20"/>
      <c r="F19" s="21"/>
      <c r="G19" s="22"/>
      <c r="H19" s="23"/>
      <c r="I19" s="24" t="s">
        <v>7</v>
      </c>
      <c r="J19" s="25"/>
    </row>
    <row r="20" spans="2:10" ht="15" customHeight="1">
      <c r="B20" s="26" t="s">
        <v>8</v>
      </c>
      <c r="C20" s="27"/>
      <c r="D20" s="28">
        <v>15</v>
      </c>
      <c r="E20" s="29" t="s">
        <v>9</v>
      </c>
      <c r="F20" s="30"/>
      <c r="G20" s="31"/>
      <c r="H20" s="184">
        <f>CEILING(G34,1)</f>
        <v>0</v>
      </c>
      <c r="I20" s="185"/>
      <c r="J20" s="32"/>
    </row>
    <row r="21" spans="2:10" ht="12.75">
      <c r="B21" s="26" t="s">
        <v>10</v>
      </c>
      <c r="C21" s="27"/>
      <c r="D21" s="28">
        <f>SazbaDPH1</f>
        <v>15</v>
      </c>
      <c r="E21" s="29" t="s">
        <v>9</v>
      </c>
      <c r="F21" s="33"/>
      <c r="G21" s="34"/>
      <c r="H21" s="186">
        <f>ROUND(H20*D21/100,1)</f>
        <v>0</v>
      </c>
      <c r="I21" s="187"/>
      <c r="J21" s="35"/>
    </row>
    <row r="22" spans="2:10" ht="12.75">
      <c r="B22" s="26" t="s">
        <v>8</v>
      </c>
      <c r="C22" s="27"/>
      <c r="D22" s="28">
        <v>21</v>
      </c>
      <c r="E22" s="29" t="s">
        <v>9</v>
      </c>
      <c r="F22" s="33"/>
      <c r="G22" s="34"/>
      <c r="H22" s="186">
        <f>CEILING(H34,1)</f>
        <v>0</v>
      </c>
      <c r="I22" s="187"/>
      <c r="J22" s="35"/>
    </row>
    <row r="23" spans="2:10" ht="13.5" thickBot="1">
      <c r="B23" s="26" t="s">
        <v>10</v>
      </c>
      <c r="C23" s="27"/>
      <c r="D23" s="28">
        <f>SazbaDPH2</f>
        <v>21</v>
      </c>
      <c r="E23" s="29" t="s">
        <v>9</v>
      </c>
      <c r="F23" s="36"/>
      <c r="G23" s="37"/>
      <c r="H23" s="188">
        <f>ROUND(H22*D22/100,1)</f>
        <v>0</v>
      </c>
      <c r="I23" s="189"/>
      <c r="J23" s="35"/>
    </row>
    <row r="24" spans="2:10" ht="16.5" thickBot="1">
      <c r="B24" s="38" t="s">
        <v>11</v>
      </c>
      <c r="C24" s="39"/>
      <c r="D24" s="39"/>
      <c r="E24" s="40"/>
      <c r="F24" s="41"/>
      <c r="G24" s="42"/>
      <c r="H24" s="190">
        <f>SUM(SUM(H20:I23))</f>
        <v>0</v>
      </c>
      <c r="I24" s="191"/>
      <c r="J24" s="43"/>
    </row>
    <row r="27" ht="1.5" customHeight="1"/>
    <row r="28" spans="2:11" ht="15.75" customHeight="1">
      <c r="B28" s="12" t="s">
        <v>12</v>
      </c>
      <c r="C28" s="44"/>
      <c r="D28" s="44"/>
      <c r="E28" s="44"/>
      <c r="F28" s="44"/>
      <c r="G28" s="44"/>
      <c r="H28" s="44"/>
      <c r="I28" s="44"/>
      <c r="J28" s="44"/>
      <c r="K28" s="45"/>
    </row>
    <row r="29" ht="5.25" customHeight="1">
      <c r="K29" s="45"/>
    </row>
    <row r="30" spans="2:9" ht="24" customHeight="1">
      <c r="B30" s="46" t="s">
        <v>13</v>
      </c>
      <c r="C30" s="47"/>
      <c r="D30" s="47"/>
      <c r="E30" s="48"/>
      <c r="F30" s="49" t="s">
        <v>14</v>
      </c>
      <c r="G30" s="50" t="str">
        <f>CONCATENATE("Základ DPH ",SazbaDPH1," %")</f>
        <v>Základ DPH 15 %</v>
      </c>
      <c r="H30" s="51" t="str">
        <f>CONCATENATE("Základ DPH ",SazbaDPH2," %")</f>
        <v>Základ DPH 21 %</v>
      </c>
      <c r="I30" s="52" t="s">
        <v>15</v>
      </c>
    </row>
    <row r="31" spans="2:9" ht="12.75">
      <c r="B31" s="53" t="s">
        <v>285</v>
      </c>
      <c r="C31" s="54" t="s">
        <v>288</v>
      </c>
      <c r="D31" s="55"/>
      <c r="E31" s="56"/>
      <c r="F31" s="57">
        <f>G31+H31+I31</f>
        <v>0</v>
      </c>
      <c r="G31" s="58">
        <v>0</v>
      </c>
      <c r="H31" s="59">
        <f>'SO-01 16-230-03 '!G119+VRN</f>
        <v>0</v>
      </c>
      <c r="I31" s="59">
        <f>(G31*SazbaDPH1)/100+(H31*SazbaDPH2)/100</f>
        <v>0</v>
      </c>
    </row>
    <row r="32" spans="2:9" ht="12.75">
      <c r="B32" s="53" t="s">
        <v>286</v>
      </c>
      <c r="C32" s="54" t="s">
        <v>289</v>
      </c>
      <c r="D32" s="55"/>
      <c r="E32" s="56"/>
      <c r="F32" s="57">
        <f aca="true" t="shared" si="0" ref="F32:F33">G32+H32+I32</f>
        <v>0</v>
      </c>
      <c r="G32" s="58">
        <v>0</v>
      </c>
      <c r="H32" s="59">
        <f>'SO-01 16-230-06 '!G130+'SO-01 16-230-06 '!VRN</f>
        <v>0</v>
      </c>
      <c r="I32" s="59">
        <f>(G32*SazbaDPH1)/100+(H32*SazbaDPH2)/100</f>
        <v>0</v>
      </c>
    </row>
    <row r="33" spans="2:9" ht="12.75">
      <c r="B33" s="53" t="s">
        <v>287</v>
      </c>
      <c r="C33" s="54" t="s">
        <v>290</v>
      </c>
      <c r="D33" s="55"/>
      <c r="E33" s="56"/>
      <c r="F33" s="57">
        <f t="shared" si="0"/>
        <v>0</v>
      </c>
      <c r="G33" s="58">
        <v>0</v>
      </c>
      <c r="H33" s="59">
        <f>'SO-01 16-230-07 '!G123+'SO-01 16-230-07 '!VRN</f>
        <v>0</v>
      </c>
      <c r="I33" s="59">
        <f>(G33*SazbaDPH1)/100+(H33*SazbaDPH2)/100</f>
        <v>0</v>
      </c>
    </row>
    <row r="34" spans="2:9" ht="17.25" customHeight="1">
      <c r="B34" s="60" t="s">
        <v>16</v>
      </c>
      <c r="C34" s="61"/>
      <c r="D34" s="62"/>
      <c r="E34" s="63"/>
      <c r="F34" s="64">
        <f>SUM(F31:F33)</f>
        <v>0</v>
      </c>
      <c r="G34" s="65">
        <f>SUM(G31:G31)</f>
        <v>0</v>
      </c>
      <c r="H34" s="66">
        <f>SUM(H31:H33)</f>
        <v>0</v>
      </c>
      <c r="I34" s="66">
        <f>SUM(I31:I33)</f>
        <v>0</v>
      </c>
    </row>
    <row r="35" spans="2:10" ht="12.75">
      <c r="B35" s="67"/>
      <c r="C35" s="67"/>
      <c r="D35" s="67"/>
      <c r="E35" s="67"/>
      <c r="F35" s="67"/>
      <c r="G35" s="67"/>
      <c r="H35" s="67"/>
      <c r="I35" s="67"/>
      <c r="J35" s="67"/>
    </row>
    <row r="36" spans="2:10" ht="12.75">
      <c r="B36" s="67"/>
      <c r="C36" s="67"/>
      <c r="D36" s="67"/>
      <c r="E36" s="67"/>
      <c r="F36" s="67"/>
      <c r="G36" s="67"/>
      <c r="H36" s="67"/>
      <c r="I36" s="67"/>
      <c r="J36" s="67"/>
    </row>
    <row r="37" spans="2:10" ht="12.75">
      <c r="B37" s="67"/>
      <c r="C37" s="67"/>
      <c r="D37" s="67"/>
      <c r="E37" s="67"/>
      <c r="F37" s="67"/>
      <c r="G37" s="67"/>
      <c r="H37" s="67"/>
      <c r="I37" s="67"/>
      <c r="J37" s="67"/>
    </row>
    <row r="38" spans="2:10" ht="12.75">
      <c r="B38" s="67"/>
      <c r="C38" s="67"/>
      <c r="D38" s="67"/>
      <c r="E38" s="67"/>
      <c r="F38" s="67"/>
      <c r="G38" s="67"/>
      <c r="H38" s="67"/>
      <c r="I38" s="67"/>
      <c r="J38" s="67"/>
    </row>
    <row r="39" spans="2:10" ht="12.75">
      <c r="B39" s="67"/>
      <c r="C39" s="67"/>
      <c r="D39" s="67"/>
      <c r="E39" s="67"/>
      <c r="F39" s="67"/>
      <c r="G39" s="67"/>
      <c r="H39" s="67"/>
      <c r="I39" s="67"/>
      <c r="J39" s="67"/>
    </row>
    <row r="43" spans="3:6" ht="12.75">
      <c r="C43" s="68"/>
      <c r="F43" s="68"/>
    </row>
    <row r="44" spans="3:10" ht="12.75">
      <c r="C44" s="69"/>
      <c r="D44" s="70" t="s">
        <v>17</v>
      </c>
      <c r="E44" s="71"/>
      <c r="F44" s="71"/>
      <c r="G44" s="72"/>
      <c r="H44" s="69" t="s">
        <v>18</v>
      </c>
      <c r="I44" s="72"/>
      <c r="J44" s="1"/>
    </row>
  </sheetData>
  <mergeCells count="5">
    <mergeCell ref="H20:I20"/>
    <mergeCell ref="H21:I21"/>
    <mergeCell ref="H22:I22"/>
    <mergeCell ref="H23:I23"/>
    <mergeCell ref="H24:I24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58DE-0ACE-4B81-8AA7-34F83F6F88A6}">
  <dimension ref="A1:CZ1109"/>
  <sheetViews>
    <sheetView showGridLines="0" showZeros="0" workbookViewId="0" topLeftCell="A97">
      <selection activeCell="G129" sqref="G129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256" width="9.125" style="73" customWidth="1"/>
    <col min="257" max="257" width="4.375" style="73" customWidth="1"/>
    <col min="258" max="258" width="11.625" style="73" customWidth="1"/>
    <col min="259" max="259" width="40.375" style="73" customWidth="1"/>
    <col min="260" max="260" width="5.625" style="73" customWidth="1"/>
    <col min="261" max="261" width="8.625" style="73" customWidth="1"/>
    <col min="262" max="262" width="9.875" style="73" customWidth="1"/>
    <col min="263" max="263" width="13.875" style="73" customWidth="1"/>
    <col min="264" max="264" width="11.00390625" style="73" customWidth="1"/>
    <col min="265" max="265" width="9.75390625" style="73" customWidth="1"/>
    <col min="266" max="266" width="11.25390625" style="73" customWidth="1"/>
    <col min="267" max="267" width="10.375" style="73" customWidth="1"/>
    <col min="268" max="268" width="75.375" style="73" customWidth="1"/>
    <col min="269" max="269" width="45.25390625" style="73" customWidth="1"/>
    <col min="270" max="311" width="9.125" style="73" customWidth="1"/>
    <col min="312" max="312" width="62.25390625" style="73" customWidth="1"/>
    <col min="313" max="512" width="9.125" style="73" customWidth="1"/>
    <col min="513" max="513" width="4.375" style="73" customWidth="1"/>
    <col min="514" max="514" width="11.625" style="73" customWidth="1"/>
    <col min="515" max="515" width="40.375" style="73" customWidth="1"/>
    <col min="516" max="516" width="5.625" style="73" customWidth="1"/>
    <col min="517" max="517" width="8.625" style="73" customWidth="1"/>
    <col min="518" max="518" width="9.875" style="73" customWidth="1"/>
    <col min="519" max="519" width="13.875" style="73" customWidth="1"/>
    <col min="520" max="520" width="11.00390625" style="73" customWidth="1"/>
    <col min="521" max="521" width="9.75390625" style="73" customWidth="1"/>
    <col min="522" max="522" width="11.25390625" style="73" customWidth="1"/>
    <col min="523" max="523" width="10.375" style="73" customWidth="1"/>
    <col min="524" max="524" width="75.375" style="73" customWidth="1"/>
    <col min="525" max="525" width="45.25390625" style="73" customWidth="1"/>
    <col min="526" max="567" width="9.125" style="73" customWidth="1"/>
    <col min="568" max="568" width="62.25390625" style="73" customWidth="1"/>
    <col min="569" max="768" width="9.125" style="73" customWidth="1"/>
    <col min="769" max="769" width="4.375" style="73" customWidth="1"/>
    <col min="770" max="770" width="11.625" style="73" customWidth="1"/>
    <col min="771" max="771" width="40.375" style="73" customWidth="1"/>
    <col min="772" max="772" width="5.625" style="73" customWidth="1"/>
    <col min="773" max="773" width="8.625" style="73" customWidth="1"/>
    <col min="774" max="774" width="9.875" style="73" customWidth="1"/>
    <col min="775" max="775" width="13.875" style="73" customWidth="1"/>
    <col min="776" max="776" width="11.00390625" style="73" customWidth="1"/>
    <col min="777" max="777" width="9.75390625" style="73" customWidth="1"/>
    <col min="778" max="778" width="11.25390625" style="73" customWidth="1"/>
    <col min="779" max="779" width="10.375" style="73" customWidth="1"/>
    <col min="780" max="780" width="75.375" style="73" customWidth="1"/>
    <col min="781" max="781" width="45.25390625" style="73" customWidth="1"/>
    <col min="782" max="823" width="9.125" style="73" customWidth="1"/>
    <col min="824" max="824" width="62.25390625" style="73" customWidth="1"/>
    <col min="825" max="1024" width="9.125" style="73" customWidth="1"/>
    <col min="1025" max="1025" width="4.375" style="73" customWidth="1"/>
    <col min="1026" max="1026" width="11.625" style="73" customWidth="1"/>
    <col min="1027" max="1027" width="40.375" style="73" customWidth="1"/>
    <col min="1028" max="1028" width="5.625" style="73" customWidth="1"/>
    <col min="1029" max="1029" width="8.625" style="73" customWidth="1"/>
    <col min="1030" max="1030" width="9.875" style="73" customWidth="1"/>
    <col min="1031" max="1031" width="13.875" style="73" customWidth="1"/>
    <col min="1032" max="1032" width="11.00390625" style="73" customWidth="1"/>
    <col min="1033" max="1033" width="9.75390625" style="73" customWidth="1"/>
    <col min="1034" max="1034" width="11.25390625" style="73" customWidth="1"/>
    <col min="1035" max="1035" width="10.375" style="73" customWidth="1"/>
    <col min="1036" max="1036" width="75.375" style="73" customWidth="1"/>
    <col min="1037" max="1037" width="45.25390625" style="73" customWidth="1"/>
    <col min="1038" max="1079" width="9.125" style="73" customWidth="1"/>
    <col min="1080" max="1080" width="62.25390625" style="73" customWidth="1"/>
    <col min="1081" max="1280" width="9.125" style="73" customWidth="1"/>
    <col min="1281" max="1281" width="4.375" style="73" customWidth="1"/>
    <col min="1282" max="1282" width="11.625" style="73" customWidth="1"/>
    <col min="1283" max="1283" width="40.375" style="73" customWidth="1"/>
    <col min="1284" max="1284" width="5.625" style="73" customWidth="1"/>
    <col min="1285" max="1285" width="8.625" style="73" customWidth="1"/>
    <col min="1286" max="1286" width="9.875" style="73" customWidth="1"/>
    <col min="1287" max="1287" width="13.875" style="73" customWidth="1"/>
    <col min="1288" max="1288" width="11.00390625" style="73" customWidth="1"/>
    <col min="1289" max="1289" width="9.75390625" style="73" customWidth="1"/>
    <col min="1290" max="1290" width="11.25390625" style="73" customWidth="1"/>
    <col min="1291" max="1291" width="10.375" style="73" customWidth="1"/>
    <col min="1292" max="1292" width="75.375" style="73" customWidth="1"/>
    <col min="1293" max="1293" width="45.25390625" style="73" customWidth="1"/>
    <col min="1294" max="1335" width="9.125" style="73" customWidth="1"/>
    <col min="1336" max="1336" width="62.25390625" style="73" customWidth="1"/>
    <col min="1337" max="1536" width="9.125" style="73" customWidth="1"/>
    <col min="1537" max="1537" width="4.375" style="73" customWidth="1"/>
    <col min="1538" max="1538" width="11.625" style="73" customWidth="1"/>
    <col min="1539" max="1539" width="40.375" style="73" customWidth="1"/>
    <col min="1540" max="1540" width="5.625" style="73" customWidth="1"/>
    <col min="1541" max="1541" width="8.625" style="73" customWidth="1"/>
    <col min="1542" max="1542" width="9.875" style="73" customWidth="1"/>
    <col min="1543" max="1543" width="13.875" style="73" customWidth="1"/>
    <col min="1544" max="1544" width="11.00390625" style="73" customWidth="1"/>
    <col min="1545" max="1545" width="9.75390625" style="73" customWidth="1"/>
    <col min="1546" max="1546" width="11.25390625" style="73" customWidth="1"/>
    <col min="1547" max="1547" width="10.375" style="73" customWidth="1"/>
    <col min="1548" max="1548" width="75.375" style="73" customWidth="1"/>
    <col min="1549" max="1549" width="45.25390625" style="73" customWidth="1"/>
    <col min="1550" max="1591" width="9.125" style="73" customWidth="1"/>
    <col min="1592" max="1592" width="62.25390625" style="73" customWidth="1"/>
    <col min="1593" max="1792" width="9.125" style="73" customWidth="1"/>
    <col min="1793" max="1793" width="4.375" style="73" customWidth="1"/>
    <col min="1794" max="1794" width="11.625" style="73" customWidth="1"/>
    <col min="1795" max="1795" width="40.375" style="73" customWidth="1"/>
    <col min="1796" max="1796" width="5.625" style="73" customWidth="1"/>
    <col min="1797" max="1797" width="8.625" style="73" customWidth="1"/>
    <col min="1798" max="1798" width="9.875" style="73" customWidth="1"/>
    <col min="1799" max="1799" width="13.875" style="73" customWidth="1"/>
    <col min="1800" max="1800" width="11.00390625" style="73" customWidth="1"/>
    <col min="1801" max="1801" width="9.75390625" style="73" customWidth="1"/>
    <col min="1802" max="1802" width="11.25390625" style="73" customWidth="1"/>
    <col min="1803" max="1803" width="10.375" style="73" customWidth="1"/>
    <col min="1804" max="1804" width="75.375" style="73" customWidth="1"/>
    <col min="1805" max="1805" width="45.25390625" style="73" customWidth="1"/>
    <col min="1806" max="1847" width="9.125" style="73" customWidth="1"/>
    <col min="1848" max="1848" width="62.25390625" style="73" customWidth="1"/>
    <col min="1849" max="2048" width="9.125" style="73" customWidth="1"/>
    <col min="2049" max="2049" width="4.375" style="73" customWidth="1"/>
    <col min="2050" max="2050" width="11.625" style="73" customWidth="1"/>
    <col min="2051" max="2051" width="40.375" style="73" customWidth="1"/>
    <col min="2052" max="2052" width="5.625" style="73" customWidth="1"/>
    <col min="2053" max="2053" width="8.625" style="73" customWidth="1"/>
    <col min="2054" max="2054" width="9.875" style="73" customWidth="1"/>
    <col min="2055" max="2055" width="13.875" style="73" customWidth="1"/>
    <col min="2056" max="2056" width="11.00390625" style="73" customWidth="1"/>
    <col min="2057" max="2057" width="9.75390625" style="73" customWidth="1"/>
    <col min="2058" max="2058" width="11.25390625" style="73" customWidth="1"/>
    <col min="2059" max="2059" width="10.375" style="73" customWidth="1"/>
    <col min="2060" max="2060" width="75.375" style="73" customWidth="1"/>
    <col min="2061" max="2061" width="45.25390625" style="73" customWidth="1"/>
    <col min="2062" max="2103" width="9.125" style="73" customWidth="1"/>
    <col min="2104" max="2104" width="62.25390625" style="73" customWidth="1"/>
    <col min="2105" max="2304" width="9.125" style="73" customWidth="1"/>
    <col min="2305" max="2305" width="4.375" style="73" customWidth="1"/>
    <col min="2306" max="2306" width="11.625" style="73" customWidth="1"/>
    <col min="2307" max="2307" width="40.375" style="73" customWidth="1"/>
    <col min="2308" max="2308" width="5.625" style="73" customWidth="1"/>
    <col min="2309" max="2309" width="8.625" style="73" customWidth="1"/>
    <col min="2310" max="2310" width="9.875" style="73" customWidth="1"/>
    <col min="2311" max="2311" width="13.875" style="73" customWidth="1"/>
    <col min="2312" max="2312" width="11.00390625" style="73" customWidth="1"/>
    <col min="2313" max="2313" width="9.75390625" style="73" customWidth="1"/>
    <col min="2314" max="2314" width="11.25390625" style="73" customWidth="1"/>
    <col min="2315" max="2315" width="10.375" style="73" customWidth="1"/>
    <col min="2316" max="2316" width="75.375" style="73" customWidth="1"/>
    <col min="2317" max="2317" width="45.25390625" style="73" customWidth="1"/>
    <col min="2318" max="2359" width="9.125" style="73" customWidth="1"/>
    <col min="2360" max="2360" width="62.25390625" style="73" customWidth="1"/>
    <col min="2361" max="2560" width="9.125" style="73" customWidth="1"/>
    <col min="2561" max="2561" width="4.375" style="73" customWidth="1"/>
    <col min="2562" max="2562" width="11.625" style="73" customWidth="1"/>
    <col min="2563" max="2563" width="40.375" style="73" customWidth="1"/>
    <col min="2564" max="2564" width="5.625" style="73" customWidth="1"/>
    <col min="2565" max="2565" width="8.625" style="73" customWidth="1"/>
    <col min="2566" max="2566" width="9.875" style="73" customWidth="1"/>
    <col min="2567" max="2567" width="13.875" style="73" customWidth="1"/>
    <col min="2568" max="2568" width="11.00390625" style="73" customWidth="1"/>
    <col min="2569" max="2569" width="9.75390625" style="73" customWidth="1"/>
    <col min="2570" max="2570" width="11.25390625" style="73" customWidth="1"/>
    <col min="2571" max="2571" width="10.375" style="73" customWidth="1"/>
    <col min="2572" max="2572" width="75.375" style="73" customWidth="1"/>
    <col min="2573" max="2573" width="45.25390625" style="73" customWidth="1"/>
    <col min="2574" max="2615" width="9.125" style="73" customWidth="1"/>
    <col min="2616" max="2616" width="62.25390625" style="73" customWidth="1"/>
    <col min="2617" max="2816" width="9.125" style="73" customWidth="1"/>
    <col min="2817" max="2817" width="4.375" style="73" customWidth="1"/>
    <col min="2818" max="2818" width="11.625" style="73" customWidth="1"/>
    <col min="2819" max="2819" width="40.375" style="73" customWidth="1"/>
    <col min="2820" max="2820" width="5.625" style="73" customWidth="1"/>
    <col min="2821" max="2821" width="8.625" style="73" customWidth="1"/>
    <col min="2822" max="2822" width="9.875" style="73" customWidth="1"/>
    <col min="2823" max="2823" width="13.875" style="73" customWidth="1"/>
    <col min="2824" max="2824" width="11.00390625" style="73" customWidth="1"/>
    <col min="2825" max="2825" width="9.75390625" style="73" customWidth="1"/>
    <col min="2826" max="2826" width="11.25390625" style="73" customWidth="1"/>
    <col min="2827" max="2827" width="10.375" style="73" customWidth="1"/>
    <col min="2828" max="2828" width="75.375" style="73" customWidth="1"/>
    <col min="2829" max="2829" width="45.25390625" style="73" customWidth="1"/>
    <col min="2830" max="2871" width="9.125" style="73" customWidth="1"/>
    <col min="2872" max="2872" width="62.25390625" style="73" customWidth="1"/>
    <col min="2873" max="3072" width="9.125" style="73" customWidth="1"/>
    <col min="3073" max="3073" width="4.375" style="73" customWidth="1"/>
    <col min="3074" max="3074" width="11.625" style="73" customWidth="1"/>
    <col min="3075" max="3075" width="40.375" style="73" customWidth="1"/>
    <col min="3076" max="3076" width="5.625" style="73" customWidth="1"/>
    <col min="3077" max="3077" width="8.625" style="73" customWidth="1"/>
    <col min="3078" max="3078" width="9.875" style="73" customWidth="1"/>
    <col min="3079" max="3079" width="13.875" style="73" customWidth="1"/>
    <col min="3080" max="3080" width="11.00390625" style="73" customWidth="1"/>
    <col min="3081" max="3081" width="9.75390625" style="73" customWidth="1"/>
    <col min="3082" max="3082" width="11.25390625" style="73" customWidth="1"/>
    <col min="3083" max="3083" width="10.375" style="73" customWidth="1"/>
    <col min="3084" max="3084" width="75.375" style="73" customWidth="1"/>
    <col min="3085" max="3085" width="45.25390625" style="73" customWidth="1"/>
    <col min="3086" max="3127" width="9.125" style="73" customWidth="1"/>
    <col min="3128" max="3128" width="62.25390625" style="73" customWidth="1"/>
    <col min="3129" max="3328" width="9.125" style="73" customWidth="1"/>
    <col min="3329" max="3329" width="4.375" style="73" customWidth="1"/>
    <col min="3330" max="3330" width="11.625" style="73" customWidth="1"/>
    <col min="3331" max="3331" width="40.375" style="73" customWidth="1"/>
    <col min="3332" max="3332" width="5.625" style="73" customWidth="1"/>
    <col min="3333" max="3333" width="8.625" style="73" customWidth="1"/>
    <col min="3334" max="3334" width="9.875" style="73" customWidth="1"/>
    <col min="3335" max="3335" width="13.875" style="73" customWidth="1"/>
    <col min="3336" max="3336" width="11.00390625" style="73" customWidth="1"/>
    <col min="3337" max="3337" width="9.75390625" style="73" customWidth="1"/>
    <col min="3338" max="3338" width="11.25390625" style="73" customWidth="1"/>
    <col min="3339" max="3339" width="10.375" style="73" customWidth="1"/>
    <col min="3340" max="3340" width="75.375" style="73" customWidth="1"/>
    <col min="3341" max="3341" width="45.25390625" style="73" customWidth="1"/>
    <col min="3342" max="3383" width="9.125" style="73" customWidth="1"/>
    <col min="3384" max="3384" width="62.25390625" style="73" customWidth="1"/>
    <col min="3385" max="3584" width="9.125" style="73" customWidth="1"/>
    <col min="3585" max="3585" width="4.375" style="73" customWidth="1"/>
    <col min="3586" max="3586" width="11.625" style="73" customWidth="1"/>
    <col min="3587" max="3587" width="40.375" style="73" customWidth="1"/>
    <col min="3588" max="3588" width="5.625" style="73" customWidth="1"/>
    <col min="3589" max="3589" width="8.625" style="73" customWidth="1"/>
    <col min="3590" max="3590" width="9.875" style="73" customWidth="1"/>
    <col min="3591" max="3591" width="13.875" style="73" customWidth="1"/>
    <col min="3592" max="3592" width="11.00390625" style="73" customWidth="1"/>
    <col min="3593" max="3593" width="9.75390625" style="73" customWidth="1"/>
    <col min="3594" max="3594" width="11.25390625" style="73" customWidth="1"/>
    <col min="3595" max="3595" width="10.375" style="73" customWidth="1"/>
    <col min="3596" max="3596" width="75.375" style="73" customWidth="1"/>
    <col min="3597" max="3597" width="45.25390625" style="73" customWidth="1"/>
    <col min="3598" max="3639" width="9.125" style="73" customWidth="1"/>
    <col min="3640" max="3640" width="62.25390625" style="73" customWidth="1"/>
    <col min="3641" max="3840" width="9.125" style="73" customWidth="1"/>
    <col min="3841" max="3841" width="4.375" style="73" customWidth="1"/>
    <col min="3842" max="3842" width="11.625" style="73" customWidth="1"/>
    <col min="3843" max="3843" width="40.375" style="73" customWidth="1"/>
    <col min="3844" max="3844" width="5.625" style="73" customWidth="1"/>
    <col min="3845" max="3845" width="8.625" style="73" customWidth="1"/>
    <col min="3846" max="3846" width="9.875" style="73" customWidth="1"/>
    <col min="3847" max="3847" width="13.875" style="73" customWidth="1"/>
    <col min="3848" max="3848" width="11.00390625" style="73" customWidth="1"/>
    <col min="3849" max="3849" width="9.75390625" style="73" customWidth="1"/>
    <col min="3850" max="3850" width="11.25390625" style="73" customWidth="1"/>
    <col min="3851" max="3851" width="10.375" style="73" customWidth="1"/>
    <col min="3852" max="3852" width="75.375" style="73" customWidth="1"/>
    <col min="3853" max="3853" width="45.25390625" style="73" customWidth="1"/>
    <col min="3854" max="3895" width="9.125" style="73" customWidth="1"/>
    <col min="3896" max="3896" width="62.25390625" style="73" customWidth="1"/>
    <col min="3897" max="4096" width="9.125" style="73" customWidth="1"/>
    <col min="4097" max="4097" width="4.375" style="73" customWidth="1"/>
    <col min="4098" max="4098" width="11.625" style="73" customWidth="1"/>
    <col min="4099" max="4099" width="40.375" style="73" customWidth="1"/>
    <col min="4100" max="4100" width="5.625" style="73" customWidth="1"/>
    <col min="4101" max="4101" width="8.625" style="73" customWidth="1"/>
    <col min="4102" max="4102" width="9.875" style="73" customWidth="1"/>
    <col min="4103" max="4103" width="13.875" style="73" customWidth="1"/>
    <col min="4104" max="4104" width="11.00390625" style="73" customWidth="1"/>
    <col min="4105" max="4105" width="9.75390625" style="73" customWidth="1"/>
    <col min="4106" max="4106" width="11.25390625" style="73" customWidth="1"/>
    <col min="4107" max="4107" width="10.375" style="73" customWidth="1"/>
    <col min="4108" max="4108" width="75.375" style="73" customWidth="1"/>
    <col min="4109" max="4109" width="45.25390625" style="73" customWidth="1"/>
    <col min="4110" max="4151" width="9.125" style="73" customWidth="1"/>
    <col min="4152" max="4152" width="62.25390625" style="73" customWidth="1"/>
    <col min="4153" max="4352" width="9.125" style="73" customWidth="1"/>
    <col min="4353" max="4353" width="4.375" style="73" customWidth="1"/>
    <col min="4354" max="4354" width="11.625" style="73" customWidth="1"/>
    <col min="4355" max="4355" width="40.375" style="73" customWidth="1"/>
    <col min="4356" max="4356" width="5.625" style="73" customWidth="1"/>
    <col min="4357" max="4357" width="8.625" style="73" customWidth="1"/>
    <col min="4358" max="4358" width="9.875" style="73" customWidth="1"/>
    <col min="4359" max="4359" width="13.875" style="73" customWidth="1"/>
    <col min="4360" max="4360" width="11.00390625" style="73" customWidth="1"/>
    <col min="4361" max="4361" width="9.75390625" style="73" customWidth="1"/>
    <col min="4362" max="4362" width="11.25390625" style="73" customWidth="1"/>
    <col min="4363" max="4363" width="10.375" style="73" customWidth="1"/>
    <col min="4364" max="4364" width="75.375" style="73" customWidth="1"/>
    <col min="4365" max="4365" width="45.25390625" style="73" customWidth="1"/>
    <col min="4366" max="4407" width="9.125" style="73" customWidth="1"/>
    <col min="4408" max="4408" width="62.25390625" style="73" customWidth="1"/>
    <col min="4409" max="4608" width="9.125" style="73" customWidth="1"/>
    <col min="4609" max="4609" width="4.375" style="73" customWidth="1"/>
    <col min="4610" max="4610" width="11.625" style="73" customWidth="1"/>
    <col min="4611" max="4611" width="40.375" style="73" customWidth="1"/>
    <col min="4612" max="4612" width="5.625" style="73" customWidth="1"/>
    <col min="4613" max="4613" width="8.625" style="73" customWidth="1"/>
    <col min="4614" max="4614" width="9.875" style="73" customWidth="1"/>
    <col min="4615" max="4615" width="13.875" style="73" customWidth="1"/>
    <col min="4616" max="4616" width="11.00390625" style="73" customWidth="1"/>
    <col min="4617" max="4617" width="9.75390625" style="73" customWidth="1"/>
    <col min="4618" max="4618" width="11.25390625" style="73" customWidth="1"/>
    <col min="4619" max="4619" width="10.375" style="73" customWidth="1"/>
    <col min="4620" max="4620" width="75.375" style="73" customWidth="1"/>
    <col min="4621" max="4621" width="45.25390625" style="73" customWidth="1"/>
    <col min="4622" max="4663" width="9.125" style="73" customWidth="1"/>
    <col min="4664" max="4664" width="62.25390625" style="73" customWidth="1"/>
    <col min="4665" max="4864" width="9.125" style="73" customWidth="1"/>
    <col min="4865" max="4865" width="4.375" style="73" customWidth="1"/>
    <col min="4866" max="4866" width="11.625" style="73" customWidth="1"/>
    <col min="4867" max="4867" width="40.375" style="73" customWidth="1"/>
    <col min="4868" max="4868" width="5.625" style="73" customWidth="1"/>
    <col min="4869" max="4869" width="8.625" style="73" customWidth="1"/>
    <col min="4870" max="4870" width="9.875" style="73" customWidth="1"/>
    <col min="4871" max="4871" width="13.875" style="73" customWidth="1"/>
    <col min="4872" max="4872" width="11.00390625" style="73" customWidth="1"/>
    <col min="4873" max="4873" width="9.75390625" style="73" customWidth="1"/>
    <col min="4874" max="4874" width="11.25390625" style="73" customWidth="1"/>
    <col min="4875" max="4875" width="10.375" style="73" customWidth="1"/>
    <col min="4876" max="4876" width="75.375" style="73" customWidth="1"/>
    <col min="4877" max="4877" width="45.25390625" style="73" customWidth="1"/>
    <col min="4878" max="4919" width="9.125" style="73" customWidth="1"/>
    <col min="4920" max="4920" width="62.25390625" style="73" customWidth="1"/>
    <col min="4921" max="5120" width="9.125" style="73" customWidth="1"/>
    <col min="5121" max="5121" width="4.375" style="73" customWidth="1"/>
    <col min="5122" max="5122" width="11.625" style="73" customWidth="1"/>
    <col min="5123" max="5123" width="40.375" style="73" customWidth="1"/>
    <col min="5124" max="5124" width="5.625" style="73" customWidth="1"/>
    <col min="5125" max="5125" width="8.625" style="73" customWidth="1"/>
    <col min="5126" max="5126" width="9.875" style="73" customWidth="1"/>
    <col min="5127" max="5127" width="13.875" style="73" customWidth="1"/>
    <col min="5128" max="5128" width="11.00390625" style="73" customWidth="1"/>
    <col min="5129" max="5129" width="9.75390625" style="73" customWidth="1"/>
    <col min="5130" max="5130" width="11.25390625" style="73" customWidth="1"/>
    <col min="5131" max="5131" width="10.375" style="73" customWidth="1"/>
    <col min="5132" max="5132" width="75.375" style="73" customWidth="1"/>
    <col min="5133" max="5133" width="45.25390625" style="73" customWidth="1"/>
    <col min="5134" max="5175" width="9.125" style="73" customWidth="1"/>
    <col min="5176" max="5176" width="62.25390625" style="73" customWidth="1"/>
    <col min="5177" max="5376" width="9.125" style="73" customWidth="1"/>
    <col min="5377" max="5377" width="4.375" style="73" customWidth="1"/>
    <col min="5378" max="5378" width="11.625" style="73" customWidth="1"/>
    <col min="5379" max="5379" width="40.375" style="73" customWidth="1"/>
    <col min="5380" max="5380" width="5.625" style="73" customWidth="1"/>
    <col min="5381" max="5381" width="8.625" style="73" customWidth="1"/>
    <col min="5382" max="5382" width="9.875" style="73" customWidth="1"/>
    <col min="5383" max="5383" width="13.875" style="73" customWidth="1"/>
    <col min="5384" max="5384" width="11.00390625" style="73" customWidth="1"/>
    <col min="5385" max="5385" width="9.75390625" style="73" customWidth="1"/>
    <col min="5386" max="5386" width="11.25390625" style="73" customWidth="1"/>
    <col min="5387" max="5387" width="10.375" style="73" customWidth="1"/>
    <col min="5388" max="5388" width="75.375" style="73" customWidth="1"/>
    <col min="5389" max="5389" width="45.25390625" style="73" customWidth="1"/>
    <col min="5390" max="5431" width="9.125" style="73" customWidth="1"/>
    <col min="5432" max="5432" width="62.25390625" style="73" customWidth="1"/>
    <col min="5433" max="5632" width="9.125" style="73" customWidth="1"/>
    <col min="5633" max="5633" width="4.375" style="73" customWidth="1"/>
    <col min="5634" max="5634" width="11.625" style="73" customWidth="1"/>
    <col min="5635" max="5635" width="40.375" style="73" customWidth="1"/>
    <col min="5636" max="5636" width="5.625" style="73" customWidth="1"/>
    <col min="5637" max="5637" width="8.625" style="73" customWidth="1"/>
    <col min="5638" max="5638" width="9.875" style="73" customWidth="1"/>
    <col min="5639" max="5639" width="13.875" style="73" customWidth="1"/>
    <col min="5640" max="5640" width="11.00390625" style="73" customWidth="1"/>
    <col min="5641" max="5641" width="9.75390625" style="73" customWidth="1"/>
    <col min="5642" max="5642" width="11.25390625" style="73" customWidth="1"/>
    <col min="5643" max="5643" width="10.375" style="73" customWidth="1"/>
    <col min="5644" max="5644" width="75.375" style="73" customWidth="1"/>
    <col min="5645" max="5645" width="45.25390625" style="73" customWidth="1"/>
    <col min="5646" max="5687" width="9.125" style="73" customWidth="1"/>
    <col min="5688" max="5688" width="62.25390625" style="73" customWidth="1"/>
    <col min="5689" max="5888" width="9.125" style="73" customWidth="1"/>
    <col min="5889" max="5889" width="4.375" style="73" customWidth="1"/>
    <col min="5890" max="5890" width="11.625" style="73" customWidth="1"/>
    <col min="5891" max="5891" width="40.375" style="73" customWidth="1"/>
    <col min="5892" max="5892" width="5.625" style="73" customWidth="1"/>
    <col min="5893" max="5893" width="8.625" style="73" customWidth="1"/>
    <col min="5894" max="5894" width="9.875" style="73" customWidth="1"/>
    <col min="5895" max="5895" width="13.875" style="73" customWidth="1"/>
    <col min="5896" max="5896" width="11.00390625" style="73" customWidth="1"/>
    <col min="5897" max="5897" width="9.75390625" style="73" customWidth="1"/>
    <col min="5898" max="5898" width="11.25390625" style="73" customWidth="1"/>
    <col min="5899" max="5899" width="10.375" style="73" customWidth="1"/>
    <col min="5900" max="5900" width="75.375" style="73" customWidth="1"/>
    <col min="5901" max="5901" width="45.25390625" style="73" customWidth="1"/>
    <col min="5902" max="5943" width="9.125" style="73" customWidth="1"/>
    <col min="5944" max="5944" width="62.25390625" style="73" customWidth="1"/>
    <col min="5945" max="6144" width="9.125" style="73" customWidth="1"/>
    <col min="6145" max="6145" width="4.375" style="73" customWidth="1"/>
    <col min="6146" max="6146" width="11.625" style="73" customWidth="1"/>
    <col min="6147" max="6147" width="40.375" style="73" customWidth="1"/>
    <col min="6148" max="6148" width="5.625" style="73" customWidth="1"/>
    <col min="6149" max="6149" width="8.625" style="73" customWidth="1"/>
    <col min="6150" max="6150" width="9.875" style="73" customWidth="1"/>
    <col min="6151" max="6151" width="13.875" style="73" customWidth="1"/>
    <col min="6152" max="6152" width="11.00390625" style="73" customWidth="1"/>
    <col min="6153" max="6153" width="9.75390625" style="73" customWidth="1"/>
    <col min="6154" max="6154" width="11.25390625" style="73" customWidth="1"/>
    <col min="6155" max="6155" width="10.375" style="73" customWidth="1"/>
    <col min="6156" max="6156" width="75.375" style="73" customWidth="1"/>
    <col min="6157" max="6157" width="45.25390625" style="73" customWidth="1"/>
    <col min="6158" max="6199" width="9.125" style="73" customWidth="1"/>
    <col min="6200" max="6200" width="62.25390625" style="73" customWidth="1"/>
    <col min="6201" max="6400" width="9.125" style="73" customWidth="1"/>
    <col min="6401" max="6401" width="4.375" style="73" customWidth="1"/>
    <col min="6402" max="6402" width="11.625" style="73" customWidth="1"/>
    <col min="6403" max="6403" width="40.375" style="73" customWidth="1"/>
    <col min="6404" max="6404" width="5.625" style="73" customWidth="1"/>
    <col min="6405" max="6405" width="8.625" style="73" customWidth="1"/>
    <col min="6406" max="6406" width="9.875" style="73" customWidth="1"/>
    <col min="6407" max="6407" width="13.875" style="73" customWidth="1"/>
    <col min="6408" max="6408" width="11.00390625" style="73" customWidth="1"/>
    <col min="6409" max="6409" width="9.75390625" style="73" customWidth="1"/>
    <col min="6410" max="6410" width="11.25390625" style="73" customWidth="1"/>
    <col min="6411" max="6411" width="10.375" style="73" customWidth="1"/>
    <col min="6412" max="6412" width="75.375" style="73" customWidth="1"/>
    <col min="6413" max="6413" width="45.25390625" style="73" customWidth="1"/>
    <col min="6414" max="6455" width="9.125" style="73" customWidth="1"/>
    <col min="6456" max="6456" width="62.25390625" style="73" customWidth="1"/>
    <col min="6457" max="6656" width="9.125" style="73" customWidth="1"/>
    <col min="6657" max="6657" width="4.375" style="73" customWidth="1"/>
    <col min="6658" max="6658" width="11.625" style="73" customWidth="1"/>
    <col min="6659" max="6659" width="40.375" style="73" customWidth="1"/>
    <col min="6660" max="6660" width="5.625" style="73" customWidth="1"/>
    <col min="6661" max="6661" width="8.625" style="73" customWidth="1"/>
    <col min="6662" max="6662" width="9.875" style="73" customWidth="1"/>
    <col min="6663" max="6663" width="13.875" style="73" customWidth="1"/>
    <col min="6664" max="6664" width="11.00390625" style="73" customWidth="1"/>
    <col min="6665" max="6665" width="9.75390625" style="73" customWidth="1"/>
    <col min="6666" max="6666" width="11.25390625" style="73" customWidth="1"/>
    <col min="6667" max="6667" width="10.375" style="73" customWidth="1"/>
    <col min="6668" max="6668" width="75.375" style="73" customWidth="1"/>
    <col min="6669" max="6669" width="45.25390625" style="73" customWidth="1"/>
    <col min="6670" max="6711" width="9.125" style="73" customWidth="1"/>
    <col min="6712" max="6712" width="62.25390625" style="73" customWidth="1"/>
    <col min="6713" max="6912" width="9.125" style="73" customWidth="1"/>
    <col min="6913" max="6913" width="4.375" style="73" customWidth="1"/>
    <col min="6914" max="6914" width="11.625" style="73" customWidth="1"/>
    <col min="6915" max="6915" width="40.375" style="73" customWidth="1"/>
    <col min="6916" max="6916" width="5.625" style="73" customWidth="1"/>
    <col min="6917" max="6917" width="8.625" style="73" customWidth="1"/>
    <col min="6918" max="6918" width="9.875" style="73" customWidth="1"/>
    <col min="6919" max="6919" width="13.875" style="73" customWidth="1"/>
    <col min="6920" max="6920" width="11.00390625" style="73" customWidth="1"/>
    <col min="6921" max="6921" width="9.75390625" style="73" customWidth="1"/>
    <col min="6922" max="6922" width="11.25390625" style="73" customWidth="1"/>
    <col min="6923" max="6923" width="10.375" style="73" customWidth="1"/>
    <col min="6924" max="6924" width="75.375" style="73" customWidth="1"/>
    <col min="6925" max="6925" width="45.25390625" style="73" customWidth="1"/>
    <col min="6926" max="6967" width="9.125" style="73" customWidth="1"/>
    <col min="6968" max="6968" width="62.25390625" style="73" customWidth="1"/>
    <col min="6969" max="7168" width="9.125" style="73" customWidth="1"/>
    <col min="7169" max="7169" width="4.375" style="73" customWidth="1"/>
    <col min="7170" max="7170" width="11.625" style="73" customWidth="1"/>
    <col min="7171" max="7171" width="40.375" style="73" customWidth="1"/>
    <col min="7172" max="7172" width="5.625" style="73" customWidth="1"/>
    <col min="7173" max="7173" width="8.625" style="73" customWidth="1"/>
    <col min="7174" max="7174" width="9.875" style="73" customWidth="1"/>
    <col min="7175" max="7175" width="13.875" style="73" customWidth="1"/>
    <col min="7176" max="7176" width="11.00390625" style="73" customWidth="1"/>
    <col min="7177" max="7177" width="9.75390625" style="73" customWidth="1"/>
    <col min="7178" max="7178" width="11.25390625" style="73" customWidth="1"/>
    <col min="7179" max="7179" width="10.375" style="73" customWidth="1"/>
    <col min="7180" max="7180" width="75.375" style="73" customWidth="1"/>
    <col min="7181" max="7181" width="45.25390625" style="73" customWidth="1"/>
    <col min="7182" max="7223" width="9.125" style="73" customWidth="1"/>
    <col min="7224" max="7224" width="62.25390625" style="73" customWidth="1"/>
    <col min="7225" max="7424" width="9.125" style="73" customWidth="1"/>
    <col min="7425" max="7425" width="4.375" style="73" customWidth="1"/>
    <col min="7426" max="7426" width="11.625" style="73" customWidth="1"/>
    <col min="7427" max="7427" width="40.375" style="73" customWidth="1"/>
    <col min="7428" max="7428" width="5.625" style="73" customWidth="1"/>
    <col min="7429" max="7429" width="8.625" style="73" customWidth="1"/>
    <col min="7430" max="7430" width="9.875" style="73" customWidth="1"/>
    <col min="7431" max="7431" width="13.875" style="73" customWidth="1"/>
    <col min="7432" max="7432" width="11.00390625" style="73" customWidth="1"/>
    <col min="7433" max="7433" width="9.75390625" style="73" customWidth="1"/>
    <col min="7434" max="7434" width="11.25390625" style="73" customWidth="1"/>
    <col min="7435" max="7435" width="10.375" style="73" customWidth="1"/>
    <col min="7436" max="7436" width="75.375" style="73" customWidth="1"/>
    <col min="7437" max="7437" width="45.25390625" style="73" customWidth="1"/>
    <col min="7438" max="7479" width="9.125" style="73" customWidth="1"/>
    <col min="7480" max="7480" width="62.25390625" style="73" customWidth="1"/>
    <col min="7481" max="7680" width="9.125" style="73" customWidth="1"/>
    <col min="7681" max="7681" width="4.375" style="73" customWidth="1"/>
    <col min="7682" max="7682" width="11.625" style="73" customWidth="1"/>
    <col min="7683" max="7683" width="40.375" style="73" customWidth="1"/>
    <col min="7684" max="7684" width="5.625" style="73" customWidth="1"/>
    <col min="7685" max="7685" width="8.625" style="73" customWidth="1"/>
    <col min="7686" max="7686" width="9.875" style="73" customWidth="1"/>
    <col min="7687" max="7687" width="13.875" style="73" customWidth="1"/>
    <col min="7688" max="7688" width="11.00390625" style="73" customWidth="1"/>
    <col min="7689" max="7689" width="9.75390625" style="73" customWidth="1"/>
    <col min="7690" max="7690" width="11.25390625" style="73" customWidth="1"/>
    <col min="7691" max="7691" width="10.375" style="73" customWidth="1"/>
    <col min="7692" max="7692" width="75.375" style="73" customWidth="1"/>
    <col min="7693" max="7693" width="45.25390625" style="73" customWidth="1"/>
    <col min="7694" max="7735" width="9.125" style="73" customWidth="1"/>
    <col min="7736" max="7736" width="62.25390625" style="73" customWidth="1"/>
    <col min="7737" max="7936" width="9.125" style="73" customWidth="1"/>
    <col min="7937" max="7937" width="4.375" style="73" customWidth="1"/>
    <col min="7938" max="7938" width="11.625" style="73" customWidth="1"/>
    <col min="7939" max="7939" width="40.375" style="73" customWidth="1"/>
    <col min="7940" max="7940" width="5.625" style="73" customWidth="1"/>
    <col min="7941" max="7941" width="8.625" style="73" customWidth="1"/>
    <col min="7942" max="7942" width="9.875" style="73" customWidth="1"/>
    <col min="7943" max="7943" width="13.875" style="73" customWidth="1"/>
    <col min="7944" max="7944" width="11.00390625" style="73" customWidth="1"/>
    <col min="7945" max="7945" width="9.75390625" style="73" customWidth="1"/>
    <col min="7946" max="7946" width="11.25390625" style="73" customWidth="1"/>
    <col min="7947" max="7947" width="10.375" style="73" customWidth="1"/>
    <col min="7948" max="7948" width="75.375" style="73" customWidth="1"/>
    <col min="7949" max="7949" width="45.25390625" style="73" customWidth="1"/>
    <col min="7950" max="7991" width="9.125" style="73" customWidth="1"/>
    <col min="7992" max="7992" width="62.25390625" style="73" customWidth="1"/>
    <col min="7993" max="8192" width="9.125" style="73" customWidth="1"/>
    <col min="8193" max="8193" width="4.375" style="73" customWidth="1"/>
    <col min="8194" max="8194" width="11.625" style="73" customWidth="1"/>
    <col min="8195" max="8195" width="40.375" style="73" customWidth="1"/>
    <col min="8196" max="8196" width="5.625" style="73" customWidth="1"/>
    <col min="8197" max="8197" width="8.625" style="73" customWidth="1"/>
    <col min="8198" max="8198" width="9.875" style="73" customWidth="1"/>
    <col min="8199" max="8199" width="13.875" style="73" customWidth="1"/>
    <col min="8200" max="8200" width="11.00390625" style="73" customWidth="1"/>
    <col min="8201" max="8201" width="9.75390625" style="73" customWidth="1"/>
    <col min="8202" max="8202" width="11.25390625" style="73" customWidth="1"/>
    <col min="8203" max="8203" width="10.375" style="73" customWidth="1"/>
    <col min="8204" max="8204" width="75.375" style="73" customWidth="1"/>
    <col min="8205" max="8205" width="45.25390625" style="73" customWidth="1"/>
    <col min="8206" max="8247" width="9.125" style="73" customWidth="1"/>
    <col min="8248" max="8248" width="62.25390625" style="73" customWidth="1"/>
    <col min="8249" max="8448" width="9.125" style="73" customWidth="1"/>
    <col min="8449" max="8449" width="4.375" style="73" customWidth="1"/>
    <col min="8450" max="8450" width="11.625" style="73" customWidth="1"/>
    <col min="8451" max="8451" width="40.375" style="73" customWidth="1"/>
    <col min="8452" max="8452" width="5.625" style="73" customWidth="1"/>
    <col min="8453" max="8453" width="8.625" style="73" customWidth="1"/>
    <col min="8454" max="8454" width="9.875" style="73" customWidth="1"/>
    <col min="8455" max="8455" width="13.875" style="73" customWidth="1"/>
    <col min="8456" max="8456" width="11.00390625" style="73" customWidth="1"/>
    <col min="8457" max="8457" width="9.75390625" style="73" customWidth="1"/>
    <col min="8458" max="8458" width="11.25390625" style="73" customWidth="1"/>
    <col min="8459" max="8459" width="10.375" style="73" customWidth="1"/>
    <col min="8460" max="8460" width="75.375" style="73" customWidth="1"/>
    <col min="8461" max="8461" width="45.25390625" style="73" customWidth="1"/>
    <col min="8462" max="8503" width="9.125" style="73" customWidth="1"/>
    <col min="8504" max="8504" width="62.25390625" style="73" customWidth="1"/>
    <col min="8505" max="8704" width="9.125" style="73" customWidth="1"/>
    <col min="8705" max="8705" width="4.375" style="73" customWidth="1"/>
    <col min="8706" max="8706" width="11.625" style="73" customWidth="1"/>
    <col min="8707" max="8707" width="40.375" style="73" customWidth="1"/>
    <col min="8708" max="8708" width="5.625" style="73" customWidth="1"/>
    <col min="8709" max="8709" width="8.625" style="73" customWidth="1"/>
    <col min="8710" max="8710" width="9.875" style="73" customWidth="1"/>
    <col min="8711" max="8711" width="13.875" style="73" customWidth="1"/>
    <col min="8712" max="8712" width="11.00390625" style="73" customWidth="1"/>
    <col min="8713" max="8713" width="9.75390625" style="73" customWidth="1"/>
    <col min="8714" max="8714" width="11.25390625" style="73" customWidth="1"/>
    <col min="8715" max="8715" width="10.375" style="73" customWidth="1"/>
    <col min="8716" max="8716" width="75.375" style="73" customWidth="1"/>
    <col min="8717" max="8717" width="45.25390625" style="73" customWidth="1"/>
    <col min="8718" max="8759" width="9.125" style="73" customWidth="1"/>
    <col min="8760" max="8760" width="62.25390625" style="73" customWidth="1"/>
    <col min="8761" max="8960" width="9.125" style="73" customWidth="1"/>
    <col min="8961" max="8961" width="4.375" style="73" customWidth="1"/>
    <col min="8962" max="8962" width="11.625" style="73" customWidth="1"/>
    <col min="8963" max="8963" width="40.375" style="73" customWidth="1"/>
    <col min="8964" max="8964" width="5.625" style="73" customWidth="1"/>
    <col min="8965" max="8965" width="8.625" style="73" customWidth="1"/>
    <col min="8966" max="8966" width="9.875" style="73" customWidth="1"/>
    <col min="8967" max="8967" width="13.875" style="73" customWidth="1"/>
    <col min="8968" max="8968" width="11.00390625" style="73" customWidth="1"/>
    <col min="8969" max="8969" width="9.75390625" style="73" customWidth="1"/>
    <col min="8970" max="8970" width="11.25390625" style="73" customWidth="1"/>
    <col min="8971" max="8971" width="10.375" style="73" customWidth="1"/>
    <col min="8972" max="8972" width="75.375" style="73" customWidth="1"/>
    <col min="8973" max="8973" width="45.25390625" style="73" customWidth="1"/>
    <col min="8974" max="9015" width="9.125" style="73" customWidth="1"/>
    <col min="9016" max="9016" width="62.25390625" style="73" customWidth="1"/>
    <col min="9017" max="9216" width="9.125" style="73" customWidth="1"/>
    <col min="9217" max="9217" width="4.375" style="73" customWidth="1"/>
    <col min="9218" max="9218" width="11.625" style="73" customWidth="1"/>
    <col min="9219" max="9219" width="40.375" style="73" customWidth="1"/>
    <col min="9220" max="9220" width="5.625" style="73" customWidth="1"/>
    <col min="9221" max="9221" width="8.625" style="73" customWidth="1"/>
    <col min="9222" max="9222" width="9.875" style="73" customWidth="1"/>
    <col min="9223" max="9223" width="13.875" style="73" customWidth="1"/>
    <col min="9224" max="9224" width="11.00390625" style="73" customWidth="1"/>
    <col min="9225" max="9225" width="9.75390625" style="73" customWidth="1"/>
    <col min="9226" max="9226" width="11.25390625" style="73" customWidth="1"/>
    <col min="9227" max="9227" width="10.375" style="73" customWidth="1"/>
    <col min="9228" max="9228" width="75.375" style="73" customWidth="1"/>
    <col min="9229" max="9229" width="45.25390625" style="73" customWidth="1"/>
    <col min="9230" max="9271" width="9.125" style="73" customWidth="1"/>
    <col min="9272" max="9272" width="62.25390625" style="73" customWidth="1"/>
    <col min="9273" max="9472" width="9.125" style="73" customWidth="1"/>
    <col min="9473" max="9473" width="4.375" style="73" customWidth="1"/>
    <col min="9474" max="9474" width="11.625" style="73" customWidth="1"/>
    <col min="9475" max="9475" width="40.375" style="73" customWidth="1"/>
    <col min="9476" max="9476" width="5.625" style="73" customWidth="1"/>
    <col min="9477" max="9477" width="8.625" style="73" customWidth="1"/>
    <col min="9478" max="9478" width="9.875" style="73" customWidth="1"/>
    <col min="9479" max="9479" width="13.875" style="73" customWidth="1"/>
    <col min="9480" max="9480" width="11.00390625" style="73" customWidth="1"/>
    <col min="9481" max="9481" width="9.75390625" style="73" customWidth="1"/>
    <col min="9482" max="9482" width="11.25390625" style="73" customWidth="1"/>
    <col min="9483" max="9483" width="10.375" style="73" customWidth="1"/>
    <col min="9484" max="9484" width="75.375" style="73" customWidth="1"/>
    <col min="9485" max="9485" width="45.25390625" style="73" customWidth="1"/>
    <col min="9486" max="9527" width="9.125" style="73" customWidth="1"/>
    <col min="9528" max="9528" width="62.25390625" style="73" customWidth="1"/>
    <col min="9529" max="9728" width="9.125" style="73" customWidth="1"/>
    <col min="9729" max="9729" width="4.375" style="73" customWidth="1"/>
    <col min="9730" max="9730" width="11.625" style="73" customWidth="1"/>
    <col min="9731" max="9731" width="40.375" style="73" customWidth="1"/>
    <col min="9732" max="9732" width="5.625" style="73" customWidth="1"/>
    <col min="9733" max="9733" width="8.625" style="73" customWidth="1"/>
    <col min="9734" max="9734" width="9.875" style="73" customWidth="1"/>
    <col min="9735" max="9735" width="13.875" style="73" customWidth="1"/>
    <col min="9736" max="9736" width="11.00390625" style="73" customWidth="1"/>
    <col min="9737" max="9737" width="9.75390625" style="73" customWidth="1"/>
    <col min="9738" max="9738" width="11.25390625" style="73" customWidth="1"/>
    <col min="9739" max="9739" width="10.375" style="73" customWidth="1"/>
    <col min="9740" max="9740" width="75.375" style="73" customWidth="1"/>
    <col min="9741" max="9741" width="45.25390625" style="73" customWidth="1"/>
    <col min="9742" max="9783" width="9.125" style="73" customWidth="1"/>
    <col min="9784" max="9784" width="62.25390625" style="73" customWidth="1"/>
    <col min="9785" max="9984" width="9.125" style="73" customWidth="1"/>
    <col min="9985" max="9985" width="4.375" style="73" customWidth="1"/>
    <col min="9986" max="9986" width="11.625" style="73" customWidth="1"/>
    <col min="9987" max="9987" width="40.375" style="73" customWidth="1"/>
    <col min="9988" max="9988" width="5.625" style="73" customWidth="1"/>
    <col min="9989" max="9989" width="8.625" style="73" customWidth="1"/>
    <col min="9990" max="9990" width="9.875" style="73" customWidth="1"/>
    <col min="9991" max="9991" width="13.875" style="73" customWidth="1"/>
    <col min="9992" max="9992" width="11.00390625" style="73" customWidth="1"/>
    <col min="9993" max="9993" width="9.75390625" style="73" customWidth="1"/>
    <col min="9994" max="9994" width="11.25390625" style="73" customWidth="1"/>
    <col min="9995" max="9995" width="10.375" style="73" customWidth="1"/>
    <col min="9996" max="9996" width="75.375" style="73" customWidth="1"/>
    <col min="9997" max="9997" width="45.25390625" style="73" customWidth="1"/>
    <col min="9998" max="10039" width="9.125" style="73" customWidth="1"/>
    <col min="10040" max="10040" width="62.25390625" style="73" customWidth="1"/>
    <col min="10041" max="10240" width="9.125" style="73" customWidth="1"/>
    <col min="10241" max="10241" width="4.375" style="73" customWidth="1"/>
    <col min="10242" max="10242" width="11.625" style="73" customWidth="1"/>
    <col min="10243" max="10243" width="40.375" style="73" customWidth="1"/>
    <col min="10244" max="10244" width="5.625" style="73" customWidth="1"/>
    <col min="10245" max="10245" width="8.625" style="73" customWidth="1"/>
    <col min="10246" max="10246" width="9.875" style="73" customWidth="1"/>
    <col min="10247" max="10247" width="13.875" style="73" customWidth="1"/>
    <col min="10248" max="10248" width="11.00390625" style="73" customWidth="1"/>
    <col min="10249" max="10249" width="9.75390625" style="73" customWidth="1"/>
    <col min="10250" max="10250" width="11.25390625" style="73" customWidth="1"/>
    <col min="10251" max="10251" width="10.375" style="73" customWidth="1"/>
    <col min="10252" max="10252" width="75.375" style="73" customWidth="1"/>
    <col min="10253" max="10253" width="45.25390625" style="73" customWidth="1"/>
    <col min="10254" max="10295" width="9.125" style="73" customWidth="1"/>
    <col min="10296" max="10296" width="62.25390625" style="73" customWidth="1"/>
    <col min="10297" max="10496" width="9.125" style="73" customWidth="1"/>
    <col min="10497" max="10497" width="4.375" style="73" customWidth="1"/>
    <col min="10498" max="10498" width="11.625" style="73" customWidth="1"/>
    <col min="10499" max="10499" width="40.375" style="73" customWidth="1"/>
    <col min="10500" max="10500" width="5.625" style="73" customWidth="1"/>
    <col min="10501" max="10501" width="8.625" style="73" customWidth="1"/>
    <col min="10502" max="10502" width="9.875" style="73" customWidth="1"/>
    <col min="10503" max="10503" width="13.875" style="73" customWidth="1"/>
    <col min="10504" max="10504" width="11.00390625" style="73" customWidth="1"/>
    <col min="10505" max="10505" width="9.75390625" style="73" customWidth="1"/>
    <col min="10506" max="10506" width="11.25390625" style="73" customWidth="1"/>
    <col min="10507" max="10507" width="10.375" style="73" customWidth="1"/>
    <col min="10508" max="10508" width="75.375" style="73" customWidth="1"/>
    <col min="10509" max="10509" width="45.25390625" style="73" customWidth="1"/>
    <col min="10510" max="10551" width="9.125" style="73" customWidth="1"/>
    <col min="10552" max="10552" width="62.25390625" style="73" customWidth="1"/>
    <col min="10553" max="10752" width="9.125" style="73" customWidth="1"/>
    <col min="10753" max="10753" width="4.375" style="73" customWidth="1"/>
    <col min="10754" max="10754" width="11.625" style="73" customWidth="1"/>
    <col min="10755" max="10755" width="40.375" style="73" customWidth="1"/>
    <col min="10756" max="10756" width="5.625" style="73" customWidth="1"/>
    <col min="10757" max="10757" width="8.625" style="73" customWidth="1"/>
    <col min="10758" max="10758" width="9.875" style="73" customWidth="1"/>
    <col min="10759" max="10759" width="13.875" style="73" customWidth="1"/>
    <col min="10760" max="10760" width="11.00390625" style="73" customWidth="1"/>
    <col min="10761" max="10761" width="9.75390625" style="73" customWidth="1"/>
    <col min="10762" max="10762" width="11.25390625" style="73" customWidth="1"/>
    <col min="10763" max="10763" width="10.375" style="73" customWidth="1"/>
    <col min="10764" max="10764" width="75.375" style="73" customWidth="1"/>
    <col min="10765" max="10765" width="45.25390625" style="73" customWidth="1"/>
    <col min="10766" max="10807" width="9.125" style="73" customWidth="1"/>
    <col min="10808" max="10808" width="62.25390625" style="73" customWidth="1"/>
    <col min="10809" max="11008" width="9.125" style="73" customWidth="1"/>
    <col min="11009" max="11009" width="4.375" style="73" customWidth="1"/>
    <col min="11010" max="11010" width="11.625" style="73" customWidth="1"/>
    <col min="11011" max="11011" width="40.375" style="73" customWidth="1"/>
    <col min="11012" max="11012" width="5.625" style="73" customWidth="1"/>
    <col min="11013" max="11013" width="8.625" style="73" customWidth="1"/>
    <col min="11014" max="11014" width="9.875" style="73" customWidth="1"/>
    <col min="11015" max="11015" width="13.875" style="73" customWidth="1"/>
    <col min="11016" max="11016" width="11.00390625" style="73" customWidth="1"/>
    <col min="11017" max="11017" width="9.75390625" style="73" customWidth="1"/>
    <col min="11018" max="11018" width="11.25390625" style="73" customWidth="1"/>
    <col min="11019" max="11019" width="10.375" style="73" customWidth="1"/>
    <col min="11020" max="11020" width="75.375" style="73" customWidth="1"/>
    <col min="11021" max="11021" width="45.25390625" style="73" customWidth="1"/>
    <col min="11022" max="11063" width="9.125" style="73" customWidth="1"/>
    <col min="11064" max="11064" width="62.25390625" style="73" customWidth="1"/>
    <col min="11065" max="11264" width="9.125" style="73" customWidth="1"/>
    <col min="11265" max="11265" width="4.375" style="73" customWidth="1"/>
    <col min="11266" max="11266" width="11.625" style="73" customWidth="1"/>
    <col min="11267" max="11267" width="40.375" style="73" customWidth="1"/>
    <col min="11268" max="11268" width="5.625" style="73" customWidth="1"/>
    <col min="11269" max="11269" width="8.625" style="73" customWidth="1"/>
    <col min="11270" max="11270" width="9.875" style="73" customWidth="1"/>
    <col min="11271" max="11271" width="13.875" style="73" customWidth="1"/>
    <col min="11272" max="11272" width="11.00390625" style="73" customWidth="1"/>
    <col min="11273" max="11273" width="9.75390625" style="73" customWidth="1"/>
    <col min="11274" max="11274" width="11.25390625" style="73" customWidth="1"/>
    <col min="11275" max="11275" width="10.375" style="73" customWidth="1"/>
    <col min="11276" max="11276" width="75.375" style="73" customWidth="1"/>
    <col min="11277" max="11277" width="45.25390625" style="73" customWidth="1"/>
    <col min="11278" max="11319" width="9.125" style="73" customWidth="1"/>
    <col min="11320" max="11320" width="62.25390625" style="73" customWidth="1"/>
    <col min="11321" max="11520" width="9.125" style="73" customWidth="1"/>
    <col min="11521" max="11521" width="4.375" style="73" customWidth="1"/>
    <col min="11522" max="11522" width="11.625" style="73" customWidth="1"/>
    <col min="11523" max="11523" width="40.375" style="73" customWidth="1"/>
    <col min="11524" max="11524" width="5.625" style="73" customWidth="1"/>
    <col min="11525" max="11525" width="8.625" style="73" customWidth="1"/>
    <col min="11526" max="11526" width="9.875" style="73" customWidth="1"/>
    <col min="11527" max="11527" width="13.875" style="73" customWidth="1"/>
    <col min="11528" max="11528" width="11.00390625" style="73" customWidth="1"/>
    <col min="11529" max="11529" width="9.75390625" style="73" customWidth="1"/>
    <col min="11530" max="11530" width="11.25390625" style="73" customWidth="1"/>
    <col min="11531" max="11531" width="10.375" style="73" customWidth="1"/>
    <col min="11532" max="11532" width="75.375" style="73" customWidth="1"/>
    <col min="11533" max="11533" width="45.25390625" style="73" customWidth="1"/>
    <col min="11534" max="11575" width="9.125" style="73" customWidth="1"/>
    <col min="11576" max="11576" width="62.25390625" style="73" customWidth="1"/>
    <col min="11577" max="11776" width="9.125" style="73" customWidth="1"/>
    <col min="11777" max="11777" width="4.375" style="73" customWidth="1"/>
    <col min="11778" max="11778" width="11.625" style="73" customWidth="1"/>
    <col min="11779" max="11779" width="40.375" style="73" customWidth="1"/>
    <col min="11780" max="11780" width="5.625" style="73" customWidth="1"/>
    <col min="11781" max="11781" width="8.625" style="73" customWidth="1"/>
    <col min="11782" max="11782" width="9.875" style="73" customWidth="1"/>
    <col min="11783" max="11783" width="13.875" style="73" customWidth="1"/>
    <col min="11784" max="11784" width="11.00390625" style="73" customWidth="1"/>
    <col min="11785" max="11785" width="9.75390625" style="73" customWidth="1"/>
    <col min="11786" max="11786" width="11.25390625" style="73" customWidth="1"/>
    <col min="11787" max="11787" width="10.375" style="73" customWidth="1"/>
    <col min="11788" max="11788" width="75.375" style="73" customWidth="1"/>
    <col min="11789" max="11789" width="45.25390625" style="73" customWidth="1"/>
    <col min="11790" max="11831" width="9.125" style="73" customWidth="1"/>
    <col min="11832" max="11832" width="62.25390625" style="73" customWidth="1"/>
    <col min="11833" max="12032" width="9.125" style="73" customWidth="1"/>
    <col min="12033" max="12033" width="4.375" style="73" customWidth="1"/>
    <col min="12034" max="12034" width="11.625" style="73" customWidth="1"/>
    <col min="12035" max="12035" width="40.375" style="73" customWidth="1"/>
    <col min="12036" max="12036" width="5.625" style="73" customWidth="1"/>
    <col min="12037" max="12037" width="8.625" style="73" customWidth="1"/>
    <col min="12038" max="12038" width="9.875" style="73" customWidth="1"/>
    <col min="12039" max="12039" width="13.875" style="73" customWidth="1"/>
    <col min="12040" max="12040" width="11.00390625" style="73" customWidth="1"/>
    <col min="12041" max="12041" width="9.75390625" style="73" customWidth="1"/>
    <col min="12042" max="12042" width="11.25390625" style="73" customWidth="1"/>
    <col min="12043" max="12043" width="10.375" style="73" customWidth="1"/>
    <col min="12044" max="12044" width="75.375" style="73" customWidth="1"/>
    <col min="12045" max="12045" width="45.25390625" style="73" customWidth="1"/>
    <col min="12046" max="12087" width="9.125" style="73" customWidth="1"/>
    <col min="12088" max="12088" width="62.25390625" style="73" customWidth="1"/>
    <col min="12089" max="12288" width="9.125" style="73" customWidth="1"/>
    <col min="12289" max="12289" width="4.375" style="73" customWidth="1"/>
    <col min="12290" max="12290" width="11.625" style="73" customWidth="1"/>
    <col min="12291" max="12291" width="40.375" style="73" customWidth="1"/>
    <col min="12292" max="12292" width="5.625" style="73" customWidth="1"/>
    <col min="12293" max="12293" width="8.625" style="73" customWidth="1"/>
    <col min="12294" max="12294" width="9.875" style="73" customWidth="1"/>
    <col min="12295" max="12295" width="13.875" style="73" customWidth="1"/>
    <col min="12296" max="12296" width="11.00390625" style="73" customWidth="1"/>
    <col min="12297" max="12297" width="9.75390625" style="73" customWidth="1"/>
    <col min="12298" max="12298" width="11.25390625" style="73" customWidth="1"/>
    <col min="12299" max="12299" width="10.375" style="73" customWidth="1"/>
    <col min="12300" max="12300" width="75.375" style="73" customWidth="1"/>
    <col min="12301" max="12301" width="45.25390625" style="73" customWidth="1"/>
    <col min="12302" max="12343" width="9.125" style="73" customWidth="1"/>
    <col min="12344" max="12344" width="62.25390625" style="73" customWidth="1"/>
    <col min="12345" max="12544" width="9.125" style="73" customWidth="1"/>
    <col min="12545" max="12545" width="4.375" style="73" customWidth="1"/>
    <col min="12546" max="12546" width="11.625" style="73" customWidth="1"/>
    <col min="12547" max="12547" width="40.375" style="73" customWidth="1"/>
    <col min="12548" max="12548" width="5.625" style="73" customWidth="1"/>
    <col min="12549" max="12549" width="8.625" style="73" customWidth="1"/>
    <col min="12550" max="12550" width="9.875" style="73" customWidth="1"/>
    <col min="12551" max="12551" width="13.875" style="73" customWidth="1"/>
    <col min="12552" max="12552" width="11.00390625" style="73" customWidth="1"/>
    <col min="12553" max="12553" width="9.75390625" style="73" customWidth="1"/>
    <col min="12554" max="12554" width="11.25390625" style="73" customWidth="1"/>
    <col min="12555" max="12555" width="10.375" style="73" customWidth="1"/>
    <col min="12556" max="12556" width="75.375" style="73" customWidth="1"/>
    <col min="12557" max="12557" width="45.25390625" style="73" customWidth="1"/>
    <col min="12558" max="12599" width="9.125" style="73" customWidth="1"/>
    <col min="12600" max="12600" width="62.25390625" style="73" customWidth="1"/>
    <col min="12601" max="12800" width="9.125" style="73" customWidth="1"/>
    <col min="12801" max="12801" width="4.375" style="73" customWidth="1"/>
    <col min="12802" max="12802" width="11.625" style="73" customWidth="1"/>
    <col min="12803" max="12803" width="40.375" style="73" customWidth="1"/>
    <col min="12804" max="12804" width="5.625" style="73" customWidth="1"/>
    <col min="12805" max="12805" width="8.625" style="73" customWidth="1"/>
    <col min="12806" max="12806" width="9.875" style="73" customWidth="1"/>
    <col min="12807" max="12807" width="13.875" style="73" customWidth="1"/>
    <col min="12808" max="12808" width="11.00390625" style="73" customWidth="1"/>
    <col min="12809" max="12809" width="9.75390625" style="73" customWidth="1"/>
    <col min="12810" max="12810" width="11.25390625" style="73" customWidth="1"/>
    <col min="12811" max="12811" width="10.375" style="73" customWidth="1"/>
    <col min="12812" max="12812" width="75.375" style="73" customWidth="1"/>
    <col min="12813" max="12813" width="45.25390625" style="73" customWidth="1"/>
    <col min="12814" max="12855" width="9.125" style="73" customWidth="1"/>
    <col min="12856" max="12856" width="62.25390625" style="73" customWidth="1"/>
    <col min="12857" max="13056" width="9.125" style="73" customWidth="1"/>
    <col min="13057" max="13057" width="4.375" style="73" customWidth="1"/>
    <col min="13058" max="13058" width="11.625" style="73" customWidth="1"/>
    <col min="13059" max="13059" width="40.375" style="73" customWidth="1"/>
    <col min="13060" max="13060" width="5.625" style="73" customWidth="1"/>
    <col min="13061" max="13061" width="8.625" style="73" customWidth="1"/>
    <col min="13062" max="13062" width="9.875" style="73" customWidth="1"/>
    <col min="13063" max="13063" width="13.875" style="73" customWidth="1"/>
    <col min="13064" max="13064" width="11.00390625" style="73" customWidth="1"/>
    <col min="13065" max="13065" width="9.75390625" style="73" customWidth="1"/>
    <col min="13066" max="13066" width="11.25390625" style="73" customWidth="1"/>
    <col min="13067" max="13067" width="10.375" style="73" customWidth="1"/>
    <col min="13068" max="13068" width="75.375" style="73" customWidth="1"/>
    <col min="13069" max="13069" width="45.25390625" style="73" customWidth="1"/>
    <col min="13070" max="13111" width="9.125" style="73" customWidth="1"/>
    <col min="13112" max="13112" width="62.25390625" style="73" customWidth="1"/>
    <col min="13113" max="13312" width="9.125" style="73" customWidth="1"/>
    <col min="13313" max="13313" width="4.375" style="73" customWidth="1"/>
    <col min="13314" max="13314" width="11.625" style="73" customWidth="1"/>
    <col min="13315" max="13315" width="40.375" style="73" customWidth="1"/>
    <col min="13316" max="13316" width="5.625" style="73" customWidth="1"/>
    <col min="13317" max="13317" width="8.625" style="73" customWidth="1"/>
    <col min="13318" max="13318" width="9.875" style="73" customWidth="1"/>
    <col min="13319" max="13319" width="13.875" style="73" customWidth="1"/>
    <col min="13320" max="13320" width="11.00390625" style="73" customWidth="1"/>
    <col min="13321" max="13321" width="9.75390625" style="73" customWidth="1"/>
    <col min="13322" max="13322" width="11.25390625" style="73" customWidth="1"/>
    <col min="13323" max="13323" width="10.375" style="73" customWidth="1"/>
    <col min="13324" max="13324" width="75.375" style="73" customWidth="1"/>
    <col min="13325" max="13325" width="45.25390625" style="73" customWidth="1"/>
    <col min="13326" max="13367" width="9.125" style="73" customWidth="1"/>
    <col min="13368" max="13368" width="62.25390625" style="73" customWidth="1"/>
    <col min="13369" max="13568" width="9.125" style="73" customWidth="1"/>
    <col min="13569" max="13569" width="4.375" style="73" customWidth="1"/>
    <col min="13570" max="13570" width="11.625" style="73" customWidth="1"/>
    <col min="13571" max="13571" width="40.375" style="73" customWidth="1"/>
    <col min="13572" max="13572" width="5.625" style="73" customWidth="1"/>
    <col min="13573" max="13573" width="8.625" style="73" customWidth="1"/>
    <col min="13574" max="13574" width="9.875" style="73" customWidth="1"/>
    <col min="13575" max="13575" width="13.875" style="73" customWidth="1"/>
    <col min="13576" max="13576" width="11.00390625" style="73" customWidth="1"/>
    <col min="13577" max="13577" width="9.75390625" style="73" customWidth="1"/>
    <col min="13578" max="13578" width="11.25390625" style="73" customWidth="1"/>
    <col min="13579" max="13579" width="10.375" style="73" customWidth="1"/>
    <col min="13580" max="13580" width="75.375" style="73" customWidth="1"/>
    <col min="13581" max="13581" width="45.25390625" style="73" customWidth="1"/>
    <col min="13582" max="13623" width="9.125" style="73" customWidth="1"/>
    <col min="13624" max="13624" width="62.25390625" style="73" customWidth="1"/>
    <col min="13625" max="13824" width="9.125" style="73" customWidth="1"/>
    <col min="13825" max="13825" width="4.375" style="73" customWidth="1"/>
    <col min="13826" max="13826" width="11.625" style="73" customWidth="1"/>
    <col min="13827" max="13827" width="40.375" style="73" customWidth="1"/>
    <col min="13828" max="13828" width="5.625" style="73" customWidth="1"/>
    <col min="13829" max="13829" width="8.625" style="73" customWidth="1"/>
    <col min="13830" max="13830" width="9.875" style="73" customWidth="1"/>
    <col min="13831" max="13831" width="13.875" style="73" customWidth="1"/>
    <col min="13832" max="13832" width="11.00390625" style="73" customWidth="1"/>
    <col min="13833" max="13833" width="9.75390625" style="73" customWidth="1"/>
    <col min="13834" max="13834" width="11.25390625" style="73" customWidth="1"/>
    <col min="13835" max="13835" width="10.375" style="73" customWidth="1"/>
    <col min="13836" max="13836" width="75.375" style="73" customWidth="1"/>
    <col min="13837" max="13837" width="45.25390625" style="73" customWidth="1"/>
    <col min="13838" max="13879" width="9.125" style="73" customWidth="1"/>
    <col min="13880" max="13880" width="62.25390625" style="73" customWidth="1"/>
    <col min="13881" max="14080" width="9.125" style="73" customWidth="1"/>
    <col min="14081" max="14081" width="4.375" style="73" customWidth="1"/>
    <col min="14082" max="14082" width="11.625" style="73" customWidth="1"/>
    <col min="14083" max="14083" width="40.375" style="73" customWidth="1"/>
    <col min="14084" max="14084" width="5.625" style="73" customWidth="1"/>
    <col min="14085" max="14085" width="8.625" style="73" customWidth="1"/>
    <col min="14086" max="14086" width="9.875" style="73" customWidth="1"/>
    <col min="14087" max="14087" width="13.875" style="73" customWidth="1"/>
    <col min="14088" max="14088" width="11.00390625" style="73" customWidth="1"/>
    <col min="14089" max="14089" width="9.75390625" style="73" customWidth="1"/>
    <col min="14090" max="14090" width="11.25390625" style="73" customWidth="1"/>
    <col min="14091" max="14091" width="10.375" style="73" customWidth="1"/>
    <col min="14092" max="14092" width="75.375" style="73" customWidth="1"/>
    <col min="14093" max="14093" width="45.25390625" style="73" customWidth="1"/>
    <col min="14094" max="14135" width="9.125" style="73" customWidth="1"/>
    <col min="14136" max="14136" width="62.25390625" style="73" customWidth="1"/>
    <col min="14137" max="14336" width="9.125" style="73" customWidth="1"/>
    <col min="14337" max="14337" width="4.375" style="73" customWidth="1"/>
    <col min="14338" max="14338" width="11.625" style="73" customWidth="1"/>
    <col min="14339" max="14339" width="40.375" style="73" customWidth="1"/>
    <col min="14340" max="14340" width="5.625" style="73" customWidth="1"/>
    <col min="14341" max="14341" width="8.625" style="73" customWidth="1"/>
    <col min="14342" max="14342" width="9.875" style="73" customWidth="1"/>
    <col min="14343" max="14343" width="13.875" style="73" customWidth="1"/>
    <col min="14344" max="14344" width="11.00390625" style="73" customWidth="1"/>
    <col min="14345" max="14345" width="9.75390625" style="73" customWidth="1"/>
    <col min="14346" max="14346" width="11.25390625" style="73" customWidth="1"/>
    <col min="14347" max="14347" width="10.375" style="73" customWidth="1"/>
    <col min="14348" max="14348" width="75.375" style="73" customWidth="1"/>
    <col min="14349" max="14349" width="45.25390625" style="73" customWidth="1"/>
    <col min="14350" max="14391" width="9.125" style="73" customWidth="1"/>
    <col min="14392" max="14392" width="62.25390625" style="73" customWidth="1"/>
    <col min="14393" max="14592" width="9.125" style="73" customWidth="1"/>
    <col min="14593" max="14593" width="4.375" style="73" customWidth="1"/>
    <col min="14594" max="14594" width="11.625" style="73" customWidth="1"/>
    <col min="14595" max="14595" width="40.375" style="73" customWidth="1"/>
    <col min="14596" max="14596" width="5.625" style="73" customWidth="1"/>
    <col min="14597" max="14597" width="8.625" style="73" customWidth="1"/>
    <col min="14598" max="14598" width="9.875" style="73" customWidth="1"/>
    <col min="14599" max="14599" width="13.875" style="73" customWidth="1"/>
    <col min="14600" max="14600" width="11.00390625" style="73" customWidth="1"/>
    <col min="14601" max="14601" width="9.75390625" style="73" customWidth="1"/>
    <col min="14602" max="14602" width="11.25390625" style="73" customWidth="1"/>
    <col min="14603" max="14603" width="10.375" style="73" customWidth="1"/>
    <col min="14604" max="14604" width="75.375" style="73" customWidth="1"/>
    <col min="14605" max="14605" width="45.25390625" style="73" customWidth="1"/>
    <col min="14606" max="14647" width="9.125" style="73" customWidth="1"/>
    <col min="14648" max="14648" width="62.25390625" style="73" customWidth="1"/>
    <col min="14649" max="14848" width="9.125" style="73" customWidth="1"/>
    <col min="14849" max="14849" width="4.375" style="73" customWidth="1"/>
    <col min="14850" max="14850" width="11.625" style="73" customWidth="1"/>
    <col min="14851" max="14851" width="40.375" style="73" customWidth="1"/>
    <col min="14852" max="14852" width="5.625" style="73" customWidth="1"/>
    <col min="14853" max="14853" width="8.625" style="73" customWidth="1"/>
    <col min="14854" max="14854" width="9.875" style="73" customWidth="1"/>
    <col min="14855" max="14855" width="13.875" style="73" customWidth="1"/>
    <col min="14856" max="14856" width="11.00390625" style="73" customWidth="1"/>
    <col min="14857" max="14857" width="9.75390625" style="73" customWidth="1"/>
    <col min="14858" max="14858" width="11.25390625" style="73" customWidth="1"/>
    <col min="14859" max="14859" width="10.375" style="73" customWidth="1"/>
    <col min="14860" max="14860" width="75.375" style="73" customWidth="1"/>
    <col min="14861" max="14861" width="45.25390625" style="73" customWidth="1"/>
    <col min="14862" max="14903" width="9.125" style="73" customWidth="1"/>
    <col min="14904" max="14904" width="62.25390625" style="73" customWidth="1"/>
    <col min="14905" max="15104" width="9.125" style="73" customWidth="1"/>
    <col min="15105" max="15105" width="4.375" style="73" customWidth="1"/>
    <col min="15106" max="15106" width="11.625" style="73" customWidth="1"/>
    <col min="15107" max="15107" width="40.375" style="73" customWidth="1"/>
    <col min="15108" max="15108" width="5.625" style="73" customWidth="1"/>
    <col min="15109" max="15109" width="8.625" style="73" customWidth="1"/>
    <col min="15110" max="15110" width="9.875" style="73" customWidth="1"/>
    <col min="15111" max="15111" width="13.875" style="73" customWidth="1"/>
    <col min="15112" max="15112" width="11.00390625" style="73" customWidth="1"/>
    <col min="15113" max="15113" width="9.75390625" style="73" customWidth="1"/>
    <col min="15114" max="15114" width="11.25390625" style="73" customWidth="1"/>
    <col min="15115" max="15115" width="10.375" style="73" customWidth="1"/>
    <col min="15116" max="15116" width="75.375" style="73" customWidth="1"/>
    <col min="15117" max="15117" width="45.25390625" style="73" customWidth="1"/>
    <col min="15118" max="15159" width="9.125" style="73" customWidth="1"/>
    <col min="15160" max="15160" width="62.25390625" style="73" customWidth="1"/>
    <col min="15161" max="15360" width="9.125" style="73" customWidth="1"/>
    <col min="15361" max="15361" width="4.375" style="73" customWidth="1"/>
    <col min="15362" max="15362" width="11.625" style="73" customWidth="1"/>
    <col min="15363" max="15363" width="40.375" style="73" customWidth="1"/>
    <col min="15364" max="15364" width="5.625" style="73" customWidth="1"/>
    <col min="15365" max="15365" width="8.625" style="73" customWidth="1"/>
    <col min="15366" max="15366" width="9.875" style="73" customWidth="1"/>
    <col min="15367" max="15367" width="13.875" style="73" customWidth="1"/>
    <col min="15368" max="15368" width="11.00390625" style="73" customWidth="1"/>
    <col min="15369" max="15369" width="9.75390625" style="73" customWidth="1"/>
    <col min="15370" max="15370" width="11.25390625" style="73" customWidth="1"/>
    <col min="15371" max="15371" width="10.375" style="73" customWidth="1"/>
    <col min="15372" max="15372" width="75.375" style="73" customWidth="1"/>
    <col min="15373" max="15373" width="45.25390625" style="73" customWidth="1"/>
    <col min="15374" max="15415" width="9.125" style="73" customWidth="1"/>
    <col min="15416" max="15416" width="62.25390625" style="73" customWidth="1"/>
    <col min="15417" max="15616" width="9.125" style="73" customWidth="1"/>
    <col min="15617" max="15617" width="4.375" style="73" customWidth="1"/>
    <col min="15618" max="15618" width="11.625" style="73" customWidth="1"/>
    <col min="15619" max="15619" width="40.375" style="73" customWidth="1"/>
    <col min="15620" max="15620" width="5.625" style="73" customWidth="1"/>
    <col min="15621" max="15621" width="8.625" style="73" customWidth="1"/>
    <col min="15622" max="15622" width="9.875" style="73" customWidth="1"/>
    <col min="15623" max="15623" width="13.875" style="73" customWidth="1"/>
    <col min="15624" max="15624" width="11.00390625" style="73" customWidth="1"/>
    <col min="15625" max="15625" width="9.75390625" style="73" customWidth="1"/>
    <col min="15626" max="15626" width="11.25390625" style="73" customWidth="1"/>
    <col min="15627" max="15627" width="10.375" style="73" customWidth="1"/>
    <col min="15628" max="15628" width="75.375" style="73" customWidth="1"/>
    <col min="15629" max="15629" width="45.25390625" style="73" customWidth="1"/>
    <col min="15630" max="15671" width="9.125" style="73" customWidth="1"/>
    <col min="15672" max="15672" width="62.25390625" style="73" customWidth="1"/>
    <col min="15673" max="15872" width="9.125" style="73" customWidth="1"/>
    <col min="15873" max="15873" width="4.375" style="73" customWidth="1"/>
    <col min="15874" max="15874" width="11.625" style="73" customWidth="1"/>
    <col min="15875" max="15875" width="40.375" style="73" customWidth="1"/>
    <col min="15876" max="15876" width="5.625" style="73" customWidth="1"/>
    <col min="15877" max="15877" width="8.625" style="73" customWidth="1"/>
    <col min="15878" max="15878" width="9.875" style="73" customWidth="1"/>
    <col min="15879" max="15879" width="13.875" style="73" customWidth="1"/>
    <col min="15880" max="15880" width="11.00390625" style="73" customWidth="1"/>
    <col min="15881" max="15881" width="9.75390625" style="73" customWidth="1"/>
    <col min="15882" max="15882" width="11.25390625" style="73" customWidth="1"/>
    <col min="15883" max="15883" width="10.375" style="73" customWidth="1"/>
    <col min="15884" max="15884" width="75.375" style="73" customWidth="1"/>
    <col min="15885" max="15885" width="45.25390625" style="73" customWidth="1"/>
    <col min="15886" max="15927" width="9.125" style="73" customWidth="1"/>
    <col min="15928" max="15928" width="62.25390625" style="73" customWidth="1"/>
    <col min="15929" max="16128" width="9.125" style="73" customWidth="1"/>
    <col min="16129" max="16129" width="4.375" style="73" customWidth="1"/>
    <col min="16130" max="16130" width="11.625" style="73" customWidth="1"/>
    <col min="16131" max="16131" width="40.375" style="73" customWidth="1"/>
    <col min="16132" max="16132" width="5.625" style="73" customWidth="1"/>
    <col min="16133" max="16133" width="8.625" style="73" customWidth="1"/>
    <col min="16134" max="16134" width="9.875" style="73" customWidth="1"/>
    <col min="16135" max="16135" width="13.875" style="73" customWidth="1"/>
    <col min="16136" max="16136" width="11.00390625" style="73" customWidth="1"/>
    <col min="16137" max="16137" width="9.75390625" style="73" customWidth="1"/>
    <col min="16138" max="16138" width="11.25390625" style="73" customWidth="1"/>
    <col min="16139" max="16139" width="10.375" style="73" customWidth="1"/>
    <col min="16140" max="16140" width="75.375" style="73" customWidth="1"/>
    <col min="16141" max="16141" width="45.25390625" style="73" customWidth="1"/>
    <col min="16142" max="16183" width="9.125" style="73" customWidth="1"/>
    <col min="16184" max="16184" width="62.25390625" style="73" customWidth="1"/>
    <col min="16185" max="16384" width="9.125" style="73" customWidth="1"/>
  </cols>
  <sheetData>
    <row r="1" spans="1:7" ht="15" customHeight="1">
      <c r="A1" s="197" t="s">
        <v>296</v>
      </c>
      <c r="B1" s="197"/>
      <c r="C1" s="197"/>
      <c r="D1" s="197"/>
      <c r="E1" s="197"/>
      <c r="F1" s="197"/>
      <c r="G1" s="197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294</v>
      </c>
      <c r="B3" s="78"/>
      <c r="C3" s="79"/>
      <c r="D3" s="80" t="s">
        <v>295</v>
      </c>
      <c r="E3" s="81"/>
      <c r="F3" s="82"/>
      <c r="G3" s="83"/>
    </row>
    <row r="4" spans="1:7" ht="13.5" customHeight="1" thickBot="1">
      <c r="A4" s="84" t="s">
        <v>19</v>
      </c>
      <c r="B4" s="85"/>
      <c r="C4" s="86"/>
      <c r="D4" s="87" t="s">
        <v>206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20</v>
      </c>
      <c r="B6" s="96" t="s">
        <v>21</v>
      </c>
      <c r="C6" s="96" t="s">
        <v>22</v>
      </c>
      <c r="D6" s="96" t="s">
        <v>23</v>
      </c>
      <c r="E6" s="97" t="s">
        <v>24</v>
      </c>
      <c r="F6" s="96" t="s">
        <v>25</v>
      </c>
      <c r="G6" s="98" t="s">
        <v>26</v>
      </c>
      <c r="H6" s="99" t="s">
        <v>27</v>
      </c>
      <c r="I6" s="99" t="s">
        <v>28</v>
      </c>
      <c r="J6" s="99" t="s">
        <v>29</v>
      </c>
      <c r="K6" s="99" t="s">
        <v>30</v>
      </c>
    </row>
    <row r="7" spans="1:15" ht="14.25" customHeight="1">
      <c r="A7" s="101" t="s">
        <v>31</v>
      </c>
      <c r="B7" s="102" t="s">
        <v>47</v>
      </c>
      <c r="C7" s="103" t="s">
        <v>48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49</v>
      </c>
      <c r="C8" s="114" t="s">
        <v>50</v>
      </c>
      <c r="D8" s="115" t="s">
        <v>51</v>
      </c>
      <c r="E8" s="116">
        <v>1</v>
      </c>
      <c r="F8" s="117"/>
      <c r="G8" s="118">
        <f>E8*F8</f>
        <v>0</v>
      </c>
      <c r="H8" s="119">
        <v>0</v>
      </c>
      <c r="I8" s="120">
        <f>E8*H8</f>
        <v>0</v>
      </c>
      <c r="J8" s="119"/>
      <c r="K8" s="120">
        <f>E8*J8</f>
        <v>0</v>
      </c>
      <c r="O8" s="111"/>
      <c r="Z8" s="121"/>
      <c r="AA8" s="121">
        <v>12</v>
      </c>
      <c r="AB8" s="121">
        <v>0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12</v>
      </c>
      <c r="CB8" s="121">
        <v>0</v>
      </c>
      <c r="CZ8" s="73">
        <v>1</v>
      </c>
    </row>
    <row r="9" spans="1:63" ht="12.75">
      <c r="A9" s="133" t="s">
        <v>35</v>
      </c>
      <c r="B9" s="134" t="s">
        <v>47</v>
      </c>
      <c r="C9" s="135" t="s">
        <v>48</v>
      </c>
      <c r="D9" s="136"/>
      <c r="E9" s="137"/>
      <c r="F9" s="137"/>
      <c r="G9" s="138">
        <f>SUM(G7:G8)</f>
        <v>0</v>
      </c>
      <c r="H9" s="139"/>
      <c r="I9" s="140">
        <f>SUM(I7:I8)</f>
        <v>0</v>
      </c>
      <c r="J9" s="141"/>
      <c r="K9" s="140">
        <f>SUM(K7:K8)</f>
        <v>0</v>
      </c>
      <c r="O9" s="111"/>
      <c r="X9" s="142">
        <f>K9</f>
        <v>0</v>
      </c>
      <c r="Y9" s="142">
        <f>I9</f>
        <v>0</v>
      </c>
      <c r="Z9" s="143">
        <f>G9</f>
        <v>0</v>
      </c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44"/>
      <c r="BB9" s="144"/>
      <c r="BC9" s="144"/>
      <c r="BD9" s="144"/>
      <c r="BE9" s="144"/>
      <c r="BF9" s="144"/>
      <c r="BG9" s="121"/>
      <c r="BH9" s="121"/>
      <c r="BI9" s="121"/>
      <c r="BJ9" s="121"/>
      <c r="BK9" s="121"/>
    </row>
    <row r="10" spans="1:15" ht="14.25" customHeight="1">
      <c r="A10" s="101" t="s">
        <v>31</v>
      </c>
      <c r="B10" s="102" t="s">
        <v>32</v>
      </c>
      <c r="C10" s="103" t="s">
        <v>33</v>
      </c>
      <c r="D10" s="104"/>
      <c r="E10" s="105"/>
      <c r="F10" s="105"/>
      <c r="G10" s="106"/>
      <c r="H10" s="107"/>
      <c r="I10" s="108"/>
      <c r="J10" s="109"/>
      <c r="K10" s="110"/>
      <c r="O10" s="111"/>
    </row>
    <row r="11" spans="1:104" ht="12.75">
      <c r="A11" s="112">
        <v>2</v>
      </c>
      <c r="B11" s="113" t="s">
        <v>52</v>
      </c>
      <c r="C11" s="114" t="s">
        <v>53</v>
      </c>
      <c r="D11" s="115" t="s">
        <v>54</v>
      </c>
      <c r="E11" s="116">
        <v>42.699</v>
      </c>
      <c r="F11" s="117"/>
      <c r="G11" s="118">
        <f>E11*F11</f>
        <v>0</v>
      </c>
      <c r="H11" s="119">
        <v>0</v>
      </c>
      <c r="I11" s="120">
        <f>E11*H11</f>
        <v>0</v>
      </c>
      <c r="J11" s="119">
        <v>0</v>
      </c>
      <c r="K11" s="120">
        <f>E11*J11</f>
        <v>0</v>
      </c>
      <c r="O11" s="111"/>
      <c r="Z11" s="121"/>
      <c r="AA11" s="121">
        <v>1</v>
      </c>
      <c r="AB11" s="121">
        <v>1</v>
      </c>
      <c r="AC11" s="121">
        <v>1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CA11" s="121">
        <v>1</v>
      </c>
      <c r="CB11" s="121">
        <v>1</v>
      </c>
      <c r="CZ11" s="73">
        <v>1</v>
      </c>
    </row>
    <row r="12" spans="1:63" ht="12.75">
      <c r="A12" s="122"/>
      <c r="B12" s="123"/>
      <c r="C12" s="192" t="s">
        <v>55</v>
      </c>
      <c r="D12" s="193"/>
      <c r="E12" s="126">
        <v>42.699</v>
      </c>
      <c r="F12" s="127"/>
      <c r="G12" s="128"/>
      <c r="H12" s="129"/>
      <c r="I12" s="124"/>
      <c r="J12" s="130"/>
      <c r="K12" s="124"/>
      <c r="M12" s="131" t="s">
        <v>55</v>
      </c>
      <c r="O12" s="11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32" t="str">
        <f>C11</f>
        <v>Odkopávky pro silnice v hor. 3 do 100 m3</v>
      </c>
      <c r="BE12" s="121"/>
      <c r="BF12" s="121"/>
      <c r="BG12" s="121"/>
      <c r="BH12" s="121"/>
      <c r="BI12" s="121"/>
      <c r="BJ12" s="121"/>
      <c r="BK12" s="121"/>
    </row>
    <row r="13" spans="1:104" ht="12.75">
      <c r="A13" s="112">
        <v>3</v>
      </c>
      <c r="B13" s="113" t="s">
        <v>56</v>
      </c>
      <c r="C13" s="114" t="s">
        <v>57</v>
      </c>
      <c r="D13" s="115" t="s">
        <v>54</v>
      </c>
      <c r="E13" s="116">
        <v>42.699</v>
      </c>
      <c r="F13" s="117"/>
      <c r="G13" s="118">
        <f>E13*F13</f>
        <v>0</v>
      </c>
      <c r="H13" s="119">
        <v>0</v>
      </c>
      <c r="I13" s="120">
        <f>E13*H13</f>
        <v>0</v>
      </c>
      <c r="J13" s="119">
        <v>0</v>
      </c>
      <c r="K13" s="120">
        <f>E13*J13</f>
        <v>0</v>
      </c>
      <c r="O13" s="111"/>
      <c r="Z13" s="121"/>
      <c r="AA13" s="121">
        <v>1</v>
      </c>
      <c r="AB13" s="121">
        <v>1</v>
      </c>
      <c r="AC13" s="121">
        <v>1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1</v>
      </c>
      <c r="CZ13" s="73">
        <v>1</v>
      </c>
    </row>
    <row r="14" spans="1:104" ht="12.75">
      <c r="A14" s="112">
        <v>4</v>
      </c>
      <c r="B14" s="113" t="s">
        <v>58</v>
      </c>
      <c r="C14" s="114" t="s">
        <v>59</v>
      </c>
      <c r="D14" s="115" t="s">
        <v>54</v>
      </c>
      <c r="E14" s="116">
        <v>42.699</v>
      </c>
      <c r="F14" s="117"/>
      <c r="G14" s="118">
        <f>E14*F14</f>
        <v>0</v>
      </c>
      <c r="H14" s="119">
        <v>0</v>
      </c>
      <c r="I14" s="120">
        <f>E14*H14</f>
        <v>0</v>
      </c>
      <c r="J14" s="119">
        <v>0</v>
      </c>
      <c r="K14" s="120">
        <f>E14*J14</f>
        <v>0</v>
      </c>
      <c r="O14" s="111"/>
      <c r="Z14" s="121"/>
      <c r="AA14" s="121">
        <v>1</v>
      </c>
      <c r="AB14" s="121">
        <v>1</v>
      </c>
      <c r="AC14" s="121">
        <v>1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</v>
      </c>
      <c r="CB14" s="121">
        <v>1</v>
      </c>
      <c r="CZ14" s="73">
        <v>1</v>
      </c>
    </row>
    <row r="15" spans="1:104" ht="12.75">
      <c r="A15" s="112">
        <v>5</v>
      </c>
      <c r="B15" s="113" t="s">
        <v>60</v>
      </c>
      <c r="C15" s="114" t="s">
        <v>61</v>
      </c>
      <c r="D15" s="115" t="s">
        <v>54</v>
      </c>
      <c r="E15" s="116">
        <v>37.533</v>
      </c>
      <c r="F15" s="117"/>
      <c r="G15" s="118">
        <f>E15*F15</f>
        <v>0</v>
      </c>
      <c r="H15" s="119">
        <v>0</v>
      </c>
      <c r="I15" s="120">
        <f>E15*H15</f>
        <v>0</v>
      </c>
      <c r="J15" s="119">
        <v>0</v>
      </c>
      <c r="K15" s="120">
        <f>E15*J15</f>
        <v>0</v>
      </c>
      <c r="O15" s="111"/>
      <c r="Z15" s="121"/>
      <c r="AA15" s="121">
        <v>1</v>
      </c>
      <c r="AB15" s="121">
        <v>1</v>
      </c>
      <c r="AC15" s="121">
        <v>1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CA15" s="121">
        <v>1</v>
      </c>
      <c r="CB15" s="121">
        <v>1</v>
      </c>
      <c r="CZ15" s="73">
        <v>1</v>
      </c>
    </row>
    <row r="16" spans="1:63" ht="12.75">
      <c r="A16" s="122"/>
      <c r="B16" s="123"/>
      <c r="C16" s="192" t="s">
        <v>62</v>
      </c>
      <c r="D16" s="193"/>
      <c r="E16" s="126">
        <v>37.533</v>
      </c>
      <c r="F16" s="127"/>
      <c r="G16" s="128"/>
      <c r="H16" s="129"/>
      <c r="I16" s="124"/>
      <c r="J16" s="130"/>
      <c r="K16" s="124"/>
      <c r="M16" s="131" t="s">
        <v>62</v>
      </c>
      <c r="O16" s="11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32" t="str">
        <f>C15</f>
        <v>Uložení sypaniny na skládku</v>
      </c>
      <c r="BE16" s="121"/>
      <c r="BF16" s="121"/>
      <c r="BG16" s="121"/>
      <c r="BH16" s="121"/>
      <c r="BI16" s="121"/>
      <c r="BJ16" s="121"/>
      <c r="BK16" s="121"/>
    </row>
    <row r="17" spans="1:104" ht="12.75">
      <c r="A17" s="112">
        <v>6</v>
      </c>
      <c r="B17" s="113" t="s">
        <v>63</v>
      </c>
      <c r="C17" s="114" t="s">
        <v>64</v>
      </c>
      <c r="D17" s="115" t="s">
        <v>54</v>
      </c>
      <c r="E17" s="116">
        <v>5.166</v>
      </c>
      <c r="F17" s="117"/>
      <c r="G17" s="118">
        <f>E17*F17</f>
        <v>0</v>
      </c>
      <c r="H17" s="119">
        <v>0</v>
      </c>
      <c r="I17" s="120">
        <f>E17*H17</f>
        <v>0</v>
      </c>
      <c r="J17" s="119">
        <v>0</v>
      </c>
      <c r="K17" s="120">
        <f>E17*J17</f>
        <v>0</v>
      </c>
      <c r="O17" s="111"/>
      <c r="Z17" s="121"/>
      <c r="AA17" s="121">
        <v>1</v>
      </c>
      <c r="AB17" s="121">
        <v>1</v>
      </c>
      <c r="AC17" s="121">
        <v>1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CA17" s="121">
        <v>1</v>
      </c>
      <c r="CB17" s="121">
        <v>1</v>
      </c>
      <c r="CZ17" s="73">
        <v>1</v>
      </c>
    </row>
    <row r="18" spans="1:63" ht="12.75">
      <c r="A18" s="122"/>
      <c r="B18" s="123"/>
      <c r="C18" s="192" t="s">
        <v>65</v>
      </c>
      <c r="D18" s="193"/>
      <c r="E18" s="126">
        <v>5.166</v>
      </c>
      <c r="F18" s="127"/>
      <c r="G18" s="128"/>
      <c r="H18" s="129"/>
      <c r="I18" s="124"/>
      <c r="J18" s="130"/>
      <c r="K18" s="124"/>
      <c r="M18" s="131" t="s">
        <v>65</v>
      </c>
      <c r="O18" s="11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32" t="str">
        <f>C17</f>
        <v>Zásyp jam, rýh, šachet se zhutněním</v>
      </c>
      <c r="BE18" s="121"/>
      <c r="BF18" s="121"/>
      <c r="BG18" s="121"/>
      <c r="BH18" s="121"/>
      <c r="BI18" s="121"/>
      <c r="BJ18" s="121"/>
      <c r="BK18" s="121"/>
    </row>
    <row r="19" spans="1:104" ht="12.75">
      <c r="A19" s="112">
        <v>7</v>
      </c>
      <c r="B19" s="113" t="s">
        <v>66</v>
      </c>
      <c r="C19" s="114" t="s">
        <v>67</v>
      </c>
      <c r="D19" s="115" t="s">
        <v>34</v>
      </c>
      <c r="E19" s="116">
        <v>230.625</v>
      </c>
      <c r="F19" s="117"/>
      <c r="G19" s="118">
        <f>E19*F19</f>
        <v>0</v>
      </c>
      <c r="H19" s="119">
        <v>0</v>
      </c>
      <c r="I19" s="120">
        <f>E19*H19</f>
        <v>0</v>
      </c>
      <c r="J19" s="119">
        <v>0</v>
      </c>
      <c r="K19" s="120">
        <f>E19*J19</f>
        <v>0</v>
      </c>
      <c r="O19" s="111"/>
      <c r="Z19" s="121"/>
      <c r="AA19" s="121">
        <v>1</v>
      </c>
      <c r="AB19" s="121">
        <v>1</v>
      </c>
      <c r="AC19" s="121">
        <v>1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CA19" s="121">
        <v>1</v>
      </c>
      <c r="CB19" s="121">
        <v>1</v>
      </c>
      <c r="CZ19" s="73">
        <v>1</v>
      </c>
    </row>
    <row r="20" spans="1:63" ht="12.75">
      <c r="A20" s="122"/>
      <c r="B20" s="123"/>
      <c r="C20" s="192" t="s">
        <v>68</v>
      </c>
      <c r="D20" s="193"/>
      <c r="E20" s="126">
        <v>230.625</v>
      </c>
      <c r="F20" s="127"/>
      <c r="G20" s="128"/>
      <c r="H20" s="129"/>
      <c r="I20" s="124"/>
      <c r="J20" s="130"/>
      <c r="K20" s="124"/>
      <c r="M20" s="131" t="s">
        <v>68</v>
      </c>
      <c r="O20" s="11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32" t="str">
        <f>C19</f>
        <v>Úprava pláně v zářezech v hor. 1-4, se zhutněním</v>
      </c>
      <c r="BE20" s="121"/>
      <c r="BF20" s="121"/>
      <c r="BG20" s="121"/>
      <c r="BH20" s="121"/>
      <c r="BI20" s="121"/>
      <c r="BJ20" s="121"/>
      <c r="BK20" s="121"/>
    </row>
    <row r="21" spans="1:63" ht="12.75">
      <c r="A21" s="133" t="s">
        <v>35</v>
      </c>
      <c r="B21" s="134" t="s">
        <v>32</v>
      </c>
      <c r="C21" s="135" t="s">
        <v>33</v>
      </c>
      <c r="D21" s="136"/>
      <c r="E21" s="137"/>
      <c r="F21" s="137"/>
      <c r="G21" s="138">
        <f>SUM(G10:G20)</f>
        <v>0</v>
      </c>
      <c r="H21" s="139"/>
      <c r="I21" s="140">
        <f>SUM(I10:I20)</f>
        <v>0</v>
      </c>
      <c r="J21" s="141"/>
      <c r="K21" s="140">
        <f>SUM(K10:K20)</f>
        <v>0</v>
      </c>
      <c r="O21" s="111"/>
      <c r="X21" s="142">
        <f>K21</f>
        <v>0</v>
      </c>
      <c r="Y21" s="142">
        <f>I21</f>
        <v>0</v>
      </c>
      <c r="Z21" s="143">
        <f>G21</f>
        <v>0</v>
      </c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44"/>
      <c r="BB21" s="144"/>
      <c r="BC21" s="144"/>
      <c r="BD21" s="144"/>
      <c r="BE21" s="144"/>
      <c r="BF21" s="144"/>
      <c r="BG21" s="121"/>
      <c r="BH21" s="121"/>
      <c r="BI21" s="121"/>
      <c r="BJ21" s="121"/>
      <c r="BK21" s="121"/>
    </row>
    <row r="22" spans="1:15" ht="14.25" customHeight="1">
      <c r="A22" s="101" t="s">
        <v>31</v>
      </c>
      <c r="B22" s="102" t="s">
        <v>69</v>
      </c>
      <c r="C22" s="103" t="s">
        <v>70</v>
      </c>
      <c r="D22" s="104"/>
      <c r="E22" s="105"/>
      <c r="F22" s="105"/>
      <c r="G22" s="106"/>
      <c r="H22" s="107"/>
      <c r="I22" s="108"/>
      <c r="J22" s="109"/>
      <c r="K22" s="110"/>
      <c r="O22" s="111"/>
    </row>
    <row r="23" spans="1:104" ht="12.75">
      <c r="A23" s="112">
        <v>8</v>
      </c>
      <c r="B23" s="113" t="s">
        <v>71</v>
      </c>
      <c r="C23" s="114" t="s">
        <v>72</v>
      </c>
      <c r="D23" s="115" t="s">
        <v>34</v>
      </c>
      <c r="E23" s="116">
        <v>43.05</v>
      </c>
      <c r="F23" s="117"/>
      <c r="G23" s="118">
        <f>E23*F23</f>
        <v>0</v>
      </c>
      <c r="H23" s="119">
        <v>0</v>
      </c>
      <c r="I23" s="120">
        <f>E23*H23</f>
        <v>0</v>
      </c>
      <c r="J23" s="119">
        <v>0</v>
      </c>
      <c r="K23" s="120">
        <f>E23*J23</f>
        <v>0</v>
      </c>
      <c r="O23" s="111"/>
      <c r="Z23" s="121"/>
      <c r="AA23" s="121">
        <v>1</v>
      </c>
      <c r="AB23" s="121">
        <v>1</v>
      </c>
      <c r="AC23" s="121">
        <v>1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CA23" s="121">
        <v>1</v>
      </c>
      <c r="CB23" s="121">
        <v>1</v>
      </c>
      <c r="CZ23" s="73">
        <v>1</v>
      </c>
    </row>
    <row r="24" spans="1:63" ht="12.75">
      <c r="A24" s="122"/>
      <c r="B24" s="123"/>
      <c r="C24" s="192" t="s">
        <v>73</v>
      </c>
      <c r="D24" s="193"/>
      <c r="E24" s="126">
        <v>43.05</v>
      </c>
      <c r="F24" s="127"/>
      <c r="G24" s="128"/>
      <c r="H24" s="129"/>
      <c r="I24" s="124"/>
      <c r="J24" s="130"/>
      <c r="K24" s="124"/>
      <c r="M24" s="131" t="s">
        <v>73</v>
      </c>
      <c r="O24" s="11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32" t="str">
        <f>C23</f>
        <v>Založení trávníku parkového výsevem v rovině</v>
      </c>
      <c r="BE24" s="121"/>
      <c r="BF24" s="121"/>
      <c r="BG24" s="121"/>
      <c r="BH24" s="121"/>
      <c r="BI24" s="121"/>
      <c r="BJ24" s="121"/>
      <c r="BK24" s="121"/>
    </row>
    <row r="25" spans="1:104" ht="12.75">
      <c r="A25" s="112">
        <v>9</v>
      </c>
      <c r="B25" s="113" t="s">
        <v>74</v>
      </c>
      <c r="C25" s="114" t="s">
        <v>75</v>
      </c>
      <c r="D25" s="115" t="s">
        <v>34</v>
      </c>
      <c r="E25" s="116">
        <v>25.83</v>
      </c>
      <c r="F25" s="117"/>
      <c r="G25" s="118">
        <f>E25*F25</f>
        <v>0</v>
      </c>
      <c r="H25" s="119">
        <v>0</v>
      </c>
      <c r="I25" s="120">
        <f>E25*H25</f>
        <v>0</v>
      </c>
      <c r="J25" s="119">
        <v>0</v>
      </c>
      <c r="K25" s="120">
        <f>E25*J25</f>
        <v>0</v>
      </c>
      <c r="O25" s="111"/>
      <c r="Z25" s="121"/>
      <c r="AA25" s="121">
        <v>1</v>
      </c>
      <c r="AB25" s="121">
        <v>1</v>
      </c>
      <c r="AC25" s="121">
        <v>1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1</v>
      </c>
      <c r="CB25" s="121">
        <v>1</v>
      </c>
      <c r="CZ25" s="73">
        <v>1</v>
      </c>
    </row>
    <row r="26" spans="1:63" ht="12.75">
      <c r="A26" s="122"/>
      <c r="B26" s="123"/>
      <c r="C26" s="192" t="s">
        <v>76</v>
      </c>
      <c r="D26" s="193"/>
      <c r="E26" s="126">
        <v>25.83</v>
      </c>
      <c r="F26" s="127"/>
      <c r="G26" s="128"/>
      <c r="H26" s="129"/>
      <c r="I26" s="124"/>
      <c r="J26" s="130"/>
      <c r="K26" s="124"/>
      <c r="M26" s="131" t="s">
        <v>76</v>
      </c>
      <c r="O26" s="11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32" t="str">
        <f>C25</f>
        <v>Rozprostření ornice, rovina, tl. do 10 cm do 500m2</v>
      </c>
      <c r="BE26" s="121"/>
      <c r="BF26" s="121"/>
      <c r="BG26" s="121"/>
      <c r="BH26" s="121"/>
      <c r="BI26" s="121"/>
      <c r="BJ26" s="121"/>
      <c r="BK26" s="121"/>
    </row>
    <row r="27" spans="1:104" ht="12.75">
      <c r="A27" s="112">
        <v>10</v>
      </c>
      <c r="B27" s="113" t="s">
        <v>77</v>
      </c>
      <c r="C27" s="114" t="s">
        <v>78</v>
      </c>
      <c r="D27" s="115" t="s">
        <v>34</v>
      </c>
      <c r="E27" s="116">
        <v>43.05</v>
      </c>
      <c r="F27" s="117"/>
      <c r="G27" s="118">
        <f>E27*F27</f>
        <v>0</v>
      </c>
      <c r="H27" s="119">
        <v>0</v>
      </c>
      <c r="I27" s="120">
        <f>E27*H27</f>
        <v>0</v>
      </c>
      <c r="J27" s="119">
        <v>0</v>
      </c>
      <c r="K27" s="120">
        <f>E27*J27</f>
        <v>0</v>
      </c>
      <c r="O27" s="111"/>
      <c r="Z27" s="121"/>
      <c r="AA27" s="121">
        <v>1</v>
      </c>
      <c r="AB27" s="121">
        <v>1</v>
      </c>
      <c r="AC27" s="121">
        <v>1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A27" s="121">
        <v>1</v>
      </c>
      <c r="CB27" s="121">
        <v>1</v>
      </c>
      <c r="CZ27" s="73">
        <v>1</v>
      </c>
    </row>
    <row r="28" spans="1:63" ht="12.75">
      <c r="A28" s="122"/>
      <c r="B28" s="123"/>
      <c r="C28" s="192" t="s">
        <v>79</v>
      </c>
      <c r="D28" s="193"/>
      <c r="E28" s="126">
        <v>43.05</v>
      </c>
      <c r="F28" s="127"/>
      <c r="G28" s="128"/>
      <c r="H28" s="129"/>
      <c r="I28" s="124"/>
      <c r="J28" s="130"/>
      <c r="K28" s="124"/>
      <c r="M28" s="131" t="s">
        <v>79</v>
      </c>
      <c r="O28" s="11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32" t="str">
        <f>C27</f>
        <v>Ošetření trávníku v rovině</v>
      </c>
      <c r="BE28" s="121"/>
      <c r="BF28" s="121"/>
      <c r="BG28" s="121"/>
      <c r="BH28" s="121"/>
      <c r="BI28" s="121"/>
      <c r="BJ28" s="121"/>
      <c r="BK28" s="121"/>
    </row>
    <row r="29" spans="1:104" ht="12.75">
      <c r="A29" s="112">
        <v>11</v>
      </c>
      <c r="B29" s="113" t="s">
        <v>80</v>
      </c>
      <c r="C29" s="114" t="s">
        <v>81</v>
      </c>
      <c r="D29" s="115" t="s">
        <v>54</v>
      </c>
      <c r="E29" s="116">
        <v>1.2915</v>
      </c>
      <c r="F29" s="117"/>
      <c r="G29" s="118">
        <f>E29*F29</f>
        <v>0</v>
      </c>
      <c r="H29" s="119">
        <v>0</v>
      </c>
      <c r="I29" s="120">
        <f>E29*H29</f>
        <v>0</v>
      </c>
      <c r="J29" s="119"/>
      <c r="K29" s="120">
        <f>E29*J29</f>
        <v>0</v>
      </c>
      <c r="O29" s="111"/>
      <c r="Z29" s="121"/>
      <c r="AA29" s="121">
        <v>12</v>
      </c>
      <c r="AB29" s="121">
        <v>0</v>
      </c>
      <c r="AC29" s="121">
        <v>2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CA29" s="121">
        <v>12</v>
      </c>
      <c r="CB29" s="121">
        <v>0</v>
      </c>
      <c r="CZ29" s="73">
        <v>1</v>
      </c>
    </row>
    <row r="30" spans="1:63" ht="12.75">
      <c r="A30" s="122"/>
      <c r="B30" s="123"/>
      <c r="C30" s="192" t="s">
        <v>82</v>
      </c>
      <c r="D30" s="193"/>
      <c r="E30" s="126">
        <v>1.2915</v>
      </c>
      <c r="F30" s="127"/>
      <c r="G30" s="128"/>
      <c r="H30" s="129"/>
      <c r="I30" s="124"/>
      <c r="J30" s="130"/>
      <c r="K30" s="124"/>
      <c r="M30" s="131" t="s">
        <v>82</v>
      </c>
      <c r="O30" s="11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32" t="str">
        <f>C29</f>
        <v>Poplatek za ornici</v>
      </c>
      <c r="BE30" s="121"/>
      <c r="BF30" s="121"/>
      <c r="BG30" s="121"/>
      <c r="BH30" s="121"/>
      <c r="BI30" s="121"/>
      <c r="BJ30" s="121"/>
      <c r="BK30" s="121"/>
    </row>
    <row r="31" spans="1:104" ht="12.75">
      <c r="A31" s="112">
        <v>12</v>
      </c>
      <c r="B31" s="113" t="s">
        <v>83</v>
      </c>
      <c r="C31" s="114" t="s">
        <v>84</v>
      </c>
      <c r="D31" s="115" t="s">
        <v>85</v>
      </c>
      <c r="E31" s="116">
        <v>1.9372</v>
      </c>
      <c r="F31" s="117"/>
      <c r="G31" s="118">
        <f>E31*F31</f>
        <v>0</v>
      </c>
      <c r="H31" s="119">
        <v>0</v>
      </c>
      <c r="I31" s="120">
        <f>E31*H31</f>
        <v>0</v>
      </c>
      <c r="J31" s="119"/>
      <c r="K31" s="120">
        <f>E31*J31</f>
        <v>0</v>
      </c>
      <c r="O31" s="111"/>
      <c r="Z31" s="121"/>
      <c r="AA31" s="121">
        <v>3</v>
      </c>
      <c r="AB31" s="121">
        <v>1</v>
      </c>
      <c r="AC31" s="121">
        <v>572400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CA31" s="121">
        <v>3</v>
      </c>
      <c r="CB31" s="121">
        <v>1</v>
      </c>
      <c r="CZ31" s="73">
        <v>1</v>
      </c>
    </row>
    <row r="32" spans="1:63" ht="12.75">
      <c r="A32" s="122"/>
      <c r="B32" s="123"/>
      <c r="C32" s="192" t="s">
        <v>86</v>
      </c>
      <c r="D32" s="193"/>
      <c r="E32" s="126">
        <v>1.2915</v>
      </c>
      <c r="F32" s="127"/>
      <c r="G32" s="128"/>
      <c r="H32" s="129"/>
      <c r="I32" s="124"/>
      <c r="J32" s="130"/>
      <c r="K32" s="124"/>
      <c r="M32" s="131" t="s">
        <v>86</v>
      </c>
      <c r="O32" s="11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32" t="str">
        <f>C31</f>
        <v>Směs travní parková I. běžná zátěž PROFI</v>
      </c>
      <c r="BE32" s="121"/>
      <c r="BF32" s="121"/>
      <c r="BG32" s="121"/>
      <c r="BH32" s="121"/>
      <c r="BI32" s="121"/>
      <c r="BJ32" s="121"/>
      <c r="BK32" s="121"/>
    </row>
    <row r="33" spans="1:63" ht="12.75">
      <c r="A33" s="122"/>
      <c r="B33" s="123"/>
      <c r="C33" s="192" t="s">
        <v>87</v>
      </c>
      <c r="D33" s="193"/>
      <c r="E33" s="126">
        <v>0.6457</v>
      </c>
      <c r="F33" s="127"/>
      <c r="G33" s="128"/>
      <c r="H33" s="129"/>
      <c r="I33" s="124"/>
      <c r="J33" s="130"/>
      <c r="K33" s="124"/>
      <c r="M33" s="131" t="s">
        <v>87</v>
      </c>
      <c r="O33" s="11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32" t="str">
        <f>C32</f>
        <v>první osetí - spotřeba 30g/m2:43,05*30/1000</v>
      </c>
      <c r="BE33" s="121"/>
      <c r="BF33" s="121"/>
      <c r="BG33" s="121"/>
      <c r="BH33" s="121"/>
      <c r="BI33" s="121"/>
      <c r="BJ33" s="121"/>
      <c r="BK33" s="121"/>
    </row>
    <row r="34" spans="1:63" ht="12.75">
      <c r="A34" s="133" t="s">
        <v>35</v>
      </c>
      <c r="B34" s="134" t="s">
        <v>69</v>
      </c>
      <c r="C34" s="135" t="s">
        <v>70</v>
      </c>
      <c r="D34" s="136"/>
      <c r="E34" s="137"/>
      <c r="F34" s="137"/>
      <c r="G34" s="138">
        <f>SUM(G22:G33)</f>
        <v>0</v>
      </c>
      <c r="H34" s="139"/>
      <c r="I34" s="140">
        <f>SUM(I22:I33)</f>
        <v>0</v>
      </c>
      <c r="J34" s="141"/>
      <c r="K34" s="140">
        <f>SUM(K22:K33)</f>
        <v>0</v>
      </c>
      <c r="O34" s="111"/>
      <c r="X34" s="142">
        <f>K34</f>
        <v>0</v>
      </c>
      <c r="Y34" s="142">
        <f>I34</f>
        <v>0</v>
      </c>
      <c r="Z34" s="143">
        <f>G34</f>
        <v>0</v>
      </c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44"/>
      <c r="BB34" s="144"/>
      <c r="BC34" s="144"/>
      <c r="BD34" s="144"/>
      <c r="BE34" s="144"/>
      <c r="BF34" s="144"/>
      <c r="BG34" s="121"/>
      <c r="BH34" s="121"/>
      <c r="BI34" s="121"/>
      <c r="BJ34" s="121"/>
      <c r="BK34" s="121"/>
    </row>
    <row r="35" spans="1:15" ht="14.25" customHeight="1">
      <c r="A35" s="101" t="s">
        <v>31</v>
      </c>
      <c r="B35" s="102" t="s">
        <v>88</v>
      </c>
      <c r="C35" s="103" t="s">
        <v>89</v>
      </c>
      <c r="D35" s="104"/>
      <c r="E35" s="105"/>
      <c r="F35" s="105"/>
      <c r="G35" s="106"/>
      <c r="H35" s="107"/>
      <c r="I35" s="108"/>
      <c r="J35" s="109"/>
      <c r="K35" s="110"/>
      <c r="O35" s="111"/>
    </row>
    <row r="36" spans="1:104" ht="12.75">
      <c r="A36" s="112">
        <v>13</v>
      </c>
      <c r="B36" s="113" t="s">
        <v>90</v>
      </c>
      <c r="C36" s="114" t="s">
        <v>91</v>
      </c>
      <c r="D36" s="115" t="s">
        <v>34</v>
      </c>
      <c r="E36" s="116">
        <v>230.625</v>
      </c>
      <c r="F36" s="117"/>
      <c r="G36" s="118">
        <f>E36*F36</f>
        <v>0</v>
      </c>
      <c r="H36" s="119">
        <v>0.291600000000017</v>
      </c>
      <c r="I36" s="120">
        <f>E36*H36</f>
        <v>67.25025000000393</v>
      </c>
      <c r="J36" s="119">
        <v>0</v>
      </c>
      <c r="K36" s="120">
        <f>E36*J36</f>
        <v>0</v>
      </c>
      <c r="O36" s="111"/>
      <c r="Z36" s="121"/>
      <c r="AA36" s="121">
        <v>1</v>
      </c>
      <c r="AB36" s="121">
        <v>1</v>
      </c>
      <c r="AC36" s="121">
        <v>1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CA36" s="121">
        <v>1</v>
      </c>
      <c r="CB36" s="121">
        <v>1</v>
      </c>
      <c r="CZ36" s="73">
        <v>1</v>
      </c>
    </row>
    <row r="37" spans="1:63" ht="12.75">
      <c r="A37" s="122"/>
      <c r="B37" s="123"/>
      <c r="C37" s="194" t="s">
        <v>92</v>
      </c>
      <c r="D37" s="195"/>
      <c r="E37" s="195"/>
      <c r="F37" s="195"/>
      <c r="G37" s="196"/>
      <c r="I37" s="124"/>
      <c r="K37" s="124"/>
      <c r="L37" s="125" t="s">
        <v>92</v>
      </c>
      <c r="O37" s="11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</row>
    <row r="38" spans="1:63" ht="12.75">
      <c r="A38" s="122"/>
      <c r="B38" s="123"/>
      <c r="C38" s="192" t="s">
        <v>93</v>
      </c>
      <c r="D38" s="193"/>
      <c r="E38" s="126">
        <v>230.625</v>
      </c>
      <c r="F38" s="127"/>
      <c r="G38" s="128"/>
      <c r="H38" s="129"/>
      <c r="I38" s="124"/>
      <c r="J38" s="130"/>
      <c r="K38" s="124"/>
      <c r="M38" s="131" t="s">
        <v>93</v>
      </c>
      <c r="O38" s="11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32" t="str">
        <f>C37</f>
        <v>ochranná vrstva  tl 150 mm, kam. fr 16-32 mm</v>
      </c>
      <c r="BE38" s="121"/>
      <c r="BF38" s="121"/>
      <c r="BG38" s="121"/>
      <c r="BH38" s="121"/>
      <c r="BI38" s="121"/>
      <c r="BJ38" s="121"/>
      <c r="BK38" s="121"/>
    </row>
    <row r="39" spans="1:104" ht="22.5">
      <c r="A39" s="112">
        <v>14</v>
      </c>
      <c r="B39" s="113" t="s">
        <v>94</v>
      </c>
      <c r="C39" s="114" t="s">
        <v>95</v>
      </c>
      <c r="D39" s="115" t="s">
        <v>34</v>
      </c>
      <c r="E39" s="116">
        <v>209.1</v>
      </c>
      <c r="F39" s="117"/>
      <c r="G39" s="118">
        <f>E39*F39</f>
        <v>0</v>
      </c>
      <c r="H39" s="119">
        <v>0.33075000000008</v>
      </c>
      <c r="I39" s="120">
        <f>E39*H39</f>
        <v>69.15982500001672</v>
      </c>
      <c r="J39" s="119">
        <v>0</v>
      </c>
      <c r="K39" s="120">
        <f>E39*J39</f>
        <v>0</v>
      </c>
      <c r="O39" s="111"/>
      <c r="Z39" s="121"/>
      <c r="AA39" s="121">
        <v>1</v>
      </c>
      <c r="AB39" s="121">
        <v>1</v>
      </c>
      <c r="AC39" s="121">
        <v>1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CA39" s="121">
        <v>1</v>
      </c>
      <c r="CB39" s="121">
        <v>1</v>
      </c>
      <c r="CZ39" s="73">
        <v>1</v>
      </c>
    </row>
    <row r="40" spans="1:63" ht="12.75">
      <c r="A40" s="122"/>
      <c r="B40" s="123"/>
      <c r="C40" s="194" t="s">
        <v>96</v>
      </c>
      <c r="D40" s="195"/>
      <c r="E40" s="195"/>
      <c r="F40" s="195"/>
      <c r="G40" s="196"/>
      <c r="I40" s="124"/>
      <c r="K40" s="124"/>
      <c r="L40" s="125" t="s">
        <v>96</v>
      </c>
      <c r="O40" s="11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</row>
    <row r="41" spans="1:63" ht="12.75">
      <c r="A41" s="122"/>
      <c r="B41" s="123"/>
      <c r="C41" s="192" t="s">
        <v>97</v>
      </c>
      <c r="D41" s="193"/>
      <c r="E41" s="126">
        <v>209.1</v>
      </c>
      <c r="F41" s="127"/>
      <c r="G41" s="128"/>
      <c r="H41" s="129"/>
      <c r="I41" s="124"/>
      <c r="J41" s="130"/>
      <c r="K41" s="124"/>
      <c r="M41" s="131" t="s">
        <v>97</v>
      </c>
      <c r="O41" s="11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32" t="str">
        <f>C40</f>
        <v>nosná vrstva tl. 150 mm, fr. 0-32 mm</v>
      </c>
      <c r="BE41" s="121"/>
      <c r="BF41" s="121"/>
      <c r="BG41" s="121"/>
      <c r="BH41" s="121"/>
      <c r="BI41" s="121"/>
      <c r="BJ41" s="121"/>
      <c r="BK41" s="121"/>
    </row>
    <row r="42" spans="1:104" ht="12.75">
      <c r="A42" s="112">
        <v>15</v>
      </c>
      <c r="B42" s="113" t="s">
        <v>98</v>
      </c>
      <c r="C42" s="114" t="s">
        <v>99</v>
      </c>
      <c r="D42" s="115" t="s">
        <v>34</v>
      </c>
      <c r="E42" s="116">
        <v>230.625</v>
      </c>
      <c r="F42" s="117"/>
      <c r="G42" s="118">
        <f>E42*F42</f>
        <v>0</v>
      </c>
      <c r="H42" s="119">
        <v>0</v>
      </c>
      <c r="I42" s="120">
        <f>E42*H42</f>
        <v>0</v>
      </c>
      <c r="J42" s="119">
        <v>0</v>
      </c>
      <c r="K42" s="120">
        <f>E42*J42</f>
        <v>0</v>
      </c>
      <c r="O42" s="111"/>
      <c r="Z42" s="121"/>
      <c r="AA42" s="121">
        <v>1</v>
      </c>
      <c r="AB42" s="121">
        <v>1</v>
      </c>
      <c r="AC42" s="121">
        <v>1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CA42" s="121">
        <v>1</v>
      </c>
      <c r="CB42" s="121">
        <v>1</v>
      </c>
      <c r="CZ42" s="73">
        <v>1</v>
      </c>
    </row>
    <row r="43" spans="1:104" ht="12.75">
      <c r="A43" s="112">
        <v>16</v>
      </c>
      <c r="B43" s="113" t="s">
        <v>100</v>
      </c>
      <c r="C43" s="114" t="s">
        <v>101</v>
      </c>
      <c r="D43" s="115" t="s">
        <v>34</v>
      </c>
      <c r="E43" s="116">
        <v>237.5438</v>
      </c>
      <c r="F43" s="117"/>
      <c r="G43" s="118">
        <f>E43*F43</f>
        <v>0</v>
      </c>
      <c r="H43" s="119">
        <v>0.000499999999999723</v>
      </c>
      <c r="I43" s="120">
        <f>E43*H43</f>
        <v>0.1187718999999342</v>
      </c>
      <c r="J43" s="119"/>
      <c r="K43" s="120">
        <f>E43*J43</f>
        <v>0</v>
      </c>
      <c r="O43" s="111"/>
      <c r="Z43" s="121"/>
      <c r="AA43" s="121">
        <v>3</v>
      </c>
      <c r="AB43" s="121">
        <v>1</v>
      </c>
      <c r="AC43" s="121">
        <v>67390529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CA43" s="121">
        <v>3</v>
      </c>
      <c r="CB43" s="121">
        <v>1</v>
      </c>
      <c r="CZ43" s="73">
        <v>1</v>
      </c>
    </row>
    <row r="44" spans="1:63" ht="12.75">
      <c r="A44" s="122"/>
      <c r="B44" s="123"/>
      <c r="C44" s="192" t="s">
        <v>102</v>
      </c>
      <c r="D44" s="193"/>
      <c r="E44" s="126">
        <v>237.5438</v>
      </c>
      <c r="F44" s="127"/>
      <c r="G44" s="128"/>
      <c r="H44" s="129"/>
      <c r="I44" s="124"/>
      <c r="J44" s="130"/>
      <c r="K44" s="124"/>
      <c r="M44" s="131" t="s">
        <v>102</v>
      </c>
      <c r="O44" s="11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32" t="str">
        <f>C43</f>
        <v>Geotextilie netkaná NETEX S500 - 500 g/m2</v>
      </c>
      <c r="BE44" s="121"/>
      <c r="BF44" s="121"/>
      <c r="BG44" s="121"/>
      <c r="BH44" s="121"/>
      <c r="BI44" s="121"/>
      <c r="BJ44" s="121"/>
      <c r="BK44" s="121"/>
    </row>
    <row r="45" spans="1:63" ht="12.75">
      <c r="A45" s="133" t="s">
        <v>35</v>
      </c>
      <c r="B45" s="134" t="s">
        <v>88</v>
      </c>
      <c r="C45" s="135" t="s">
        <v>89</v>
      </c>
      <c r="D45" s="136"/>
      <c r="E45" s="137"/>
      <c r="F45" s="137"/>
      <c r="G45" s="138">
        <f>SUM(G35:G44)</f>
        <v>0</v>
      </c>
      <c r="H45" s="139"/>
      <c r="I45" s="140">
        <f>SUM(I35:I44)</f>
        <v>136.52884690002057</v>
      </c>
      <c r="J45" s="141"/>
      <c r="K45" s="140">
        <f>SUM(K35:K44)</f>
        <v>0</v>
      </c>
      <c r="O45" s="111"/>
      <c r="X45" s="142">
        <f>K45</f>
        <v>0</v>
      </c>
      <c r="Y45" s="142">
        <f>I45</f>
        <v>136.52884690002057</v>
      </c>
      <c r="Z45" s="143">
        <f>G45</f>
        <v>0</v>
      </c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44"/>
      <c r="BB45" s="144"/>
      <c r="BC45" s="144"/>
      <c r="BD45" s="144"/>
      <c r="BE45" s="144"/>
      <c r="BF45" s="144"/>
      <c r="BG45" s="121"/>
      <c r="BH45" s="121"/>
      <c r="BI45" s="121"/>
      <c r="BJ45" s="121"/>
      <c r="BK45" s="121"/>
    </row>
    <row r="46" spans="1:15" ht="14.25" customHeight="1">
      <c r="A46" s="101" t="s">
        <v>31</v>
      </c>
      <c r="B46" s="102" t="s">
        <v>103</v>
      </c>
      <c r="C46" s="103" t="s">
        <v>104</v>
      </c>
      <c r="D46" s="104"/>
      <c r="E46" s="105"/>
      <c r="F46" s="105"/>
      <c r="G46" s="106"/>
      <c r="H46" s="107"/>
      <c r="I46" s="108"/>
      <c r="J46" s="109"/>
      <c r="K46" s="110"/>
      <c r="O46" s="111"/>
    </row>
    <row r="47" spans="1:104" ht="12.75">
      <c r="A47" s="112">
        <v>17</v>
      </c>
      <c r="B47" s="113" t="s">
        <v>105</v>
      </c>
      <c r="C47" s="114" t="s">
        <v>106</v>
      </c>
      <c r="D47" s="115" t="s">
        <v>34</v>
      </c>
      <c r="E47" s="116">
        <v>209.1</v>
      </c>
      <c r="F47" s="117"/>
      <c r="G47" s="118">
        <f>E47*F47</f>
        <v>0</v>
      </c>
      <c r="H47" s="119">
        <v>0.0738999999999805</v>
      </c>
      <c r="I47" s="120">
        <f>E47*H47</f>
        <v>15.45248999999592</v>
      </c>
      <c r="J47" s="119">
        <v>0</v>
      </c>
      <c r="K47" s="120">
        <f>E47*J47</f>
        <v>0</v>
      </c>
      <c r="O47" s="111"/>
      <c r="Z47" s="121"/>
      <c r="AA47" s="121">
        <v>1</v>
      </c>
      <c r="AB47" s="121">
        <v>0</v>
      </c>
      <c r="AC47" s="121">
        <v>0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1</v>
      </c>
      <c r="CB47" s="121">
        <v>0</v>
      </c>
      <c r="CZ47" s="73">
        <v>1</v>
      </c>
    </row>
    <row r="48" spans="1:63" ht="22.5">
      <c r="A48" s="122"/>
      <c r="B48" s="123"/>
      <c r="C48" s="194" t="s">
        <v>107</v>
      </c>
      <c r="D48" s="195"/>
      <c r="E48" s="195"/>
      <c r="F48" s="195"/>
      <c r="G48" s="196"/>
      <c r="I48" s="124"/>
      <c r="K48" s="124"/>
      <c r="L48" s="125" t="s">
        <v>107</v>
      </c>
      <c r="O48" s="11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ht="25.5">
      <c r="A49" s="122"/>
      <c r="B49" s="123"/>
      <c r="C49" s="192" t="s">
        <v>108</v>
      </c>
      <c r="D49" s="193"/>
      <c r="E49" s="126">
        <v>194.6</v>
      </c>
      <c r="F49" s="127"/>
      <c r="G49" s="128"/>
      <c r="H49" s="129"/>
      <c r="I49" s="124"/>
      <c r="J49" s="130"/>
      <c r="K49" s="124"/>
      <c r="M49" s="131" t="s">
        <v>108</v>
      </c>
      <c r="O49" s="11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32" t="str">
        <f>C48</f>
        <v>kladecí vrstva+kryt, položka obsahuje kladecí vrstvu ŠD fr. 4-8 mm + zásyp spar spárovacím pískem 0-2 mm</v>
      </c>
      <c r="BE49" s="121"/>
      <c r="BF49" s="121"/>
      <c r="BG49" s="121"/>
      <c r="BH49" s="121"/>
      <c r="BI49" s="121"/>
      <c r="BJ49" s="121"/>
      <c r="BK49" s="121"/>
    </row>
    <row r="50" spans="1:63" ht="12.75">
      <c r="A50" s="122"/>
      <c r="B50" s="123"/>
      <c r="C50" s="192" t="s">
        <v>109</v>
      </c>
      <c r="D50" s="193"/>
      <c r="E50" s="126">
        <v>14.5</v>
      </c>
      <c r="F50" s="127"/>
      <c r="G50" s="128"/>
      <c r="H50" s="129"/>
      <c r="I50" s="124"/>
      <c r="J50" s="130"/>
      <c r="K50" s="124"/>
      <c r="M50" s="131" t="s">
        <v>109</v>
      </c>
      <c r="O50" s="11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32" t="str">
        <f>C49</f>
        <v>dlažba 200x200x60, šedá s fazetami:194,6</v>
      </c>
      <c r="BE50" s="121"/>
      <c r="BF50" s="121"/>
      <c r="BG50" s="121"/>
      <c r="BH50" s="121"/>
      <c r="BI50" s="121"/>
      <c r="BJ50" s="121"/>
      <c r="BK50" s="121"/>
    </row>
    <row r="51" spans="1:104" ht="12.75">
      <c r="A51" s="112">
        <v>18</v>
      </c>
      <c r="B51" s="113" t="s">
        <v>110</v>
      </c>
      <c r="C51" s="114" t="s">
        <v>111</v>
      </c>
      <c r="D51" s="115" t="s">
        <v>112</v>
      </c>
      <c r="E51" s="116">
        <v>86.1</v>
      </c>
      <c r="F51" s="117"/>
      <c r="G51" s="118">
        <f>E51*F51</f>
        <v>0</v>
      </c>
      <c r="H51" s="119">
        <v>0.188000000000102</v>
      </c>
      <c r="I51" s="120">
        <f>E51*H51</f>
        <v>16.18680000000878</v>
      </c>
      <c r="J51" s="119">
        <v>0</v>
      </c>
      <c r="K51" s="120">
        <f>E51*J51</f>
        <v>0</v>
      </c>
      <c r="O51" s="111"/>
      <c r="Z51" s="121"/>
      <c r="AA51" s="121">
        <v>1</v>
      </c>
      <c r="AB51" s="121">
        <v>0</v>
      </c>
      <c r="AC51" s="121">
        <v>0</v>
      </c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CA51" s="121">
        <v>1</v>
      </c>
      <c r="CB51" s="121">
        <v>0</v>
      </c>
      <c r="CZ51" s="73">
        <v>1</v>
      </c>
    </row>
    <row r="52" spans="1:63" ht="12.75">
      <c r="A52" s="122"/>
      <c r="B52" s="123"/>
      <c r="C52" s="192" t="s">
        <v>113</v>
      </c>
      <c r="D52" s="193"/>
      <c r="E52" s="126">
        <v>86.1</v>
      </c>
      <c r="F52" s="127"/>
      <c r="G52" s="128"/>
      <c r="H52" s="129"/>
      <c r="I52" s="124"/>
      <c r="J52" s="130"/>
      <c r="K52" s="124"/>
      <c r="M52" s="131" t="s">
        <v>113</v>
      </c>
      <c r="O52" s="11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32" t="str">
        <f>C51</f>
        <v>Osazení stojat. obrub. bet. s opěrou,lože z B 12,5</v>
      </c>
      <c r="BE52" s="121"/>
      <c r="BF52" s="121"/>
      <c r="BG52" s="121"/>
      <c r="BH52" s="121"/>
      <c r="BI52" s="121"/>
      <c r="BJ52" s="121"/>
      <c r="BK52" s="121"/>
    </row>
    <row r="53" spans="1:63" ht="12.75">
      <c r="A53" s="122"/>
      <c r="B53" s="123"/>
      <c r="C53" s="192" t="s">
        <v>114</v>
      </c>
      <c r="D53" s="193"/>
      <c r="E53" s="126">
        <v>0</v>
      </c>
      <c r="F53" s="127"/>
      <c r="G53" s="128"/>
      <c r="H53" s="129"/>
      <c r="I53" s="124"/>
      <c r="J53" s="130"/>
      <c r="K53" s="124"/>
      <c r="M53" s="131" t="s">
        <v>114</v>
      </c>
      <c r="O53" s="11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32" t="str">
        <f>C52</f>
        <v>chodníková obruba:86,1</v>
      </c>
      <c r="BE53" s="121"/>
      <c r="BF53" s="121"/>
      <c r="BG53" s="121"/>
      <c r="BH53" s="121"/>
      <c r="BI53" s="121"/>
      <c r="BJ53" s="121"/>
      <c r="BK53" s="121"/>
    </row>
    <row r="54" spans="1:63" ht="12.75">
      <c r="A54" s="122"/>
      <c r="B54" s="123"/>
      <c r="C54" s="192" t="s">
        <v>115</v>
      </c>
      <c r="D54" s="193"/>
      <c r="E54" s="126">
        <v>0</v>
      </c>
      <c r="F54" s="127"/>
      <c r="G54" s="128"/>
      <c r="H54" s="129"/>
      <c r="I54" s="124"/>
      <c r="J54" s="130"/>
      <c r="K54" s="124"/>
      <c r="M54" s="131" t="s">
        <v>115</v>
      </c>
      <c r="O54" s="11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32" t="str">
        <f>C53</f>
        <v>Silniční obruba běžná:0</v>
      </c>
      <c r="BE54" s="121"/>
      <c r="BF54" s="121"/>
      <c r="BG54" s="121"/>
      <c r="BH54" s="121"/>
      <c r="BI54" s="121"/>
      <c r="BJ54" s="121"/>
      <c r="BK54" s="121"/>
    </row>
    <row r="55" spans="1:63" ht="12.75">
      <c r="A55" s="122"/>
      <c r="B55" s="123"/>
      <c r="C55" s="192" t="s">
        <v>116</v>
      </c>
      <c r="D55" s="193"/>
      <c r="E55" s="126">
        <v>0</v>
      </c>
      <c r="F55" s="127"/>
      <c r="G55" s="128"/>
      <c r="H55" s="129"/>
      <c r="I55" s="124"/>
      <c r="J55" s="130"/>
      <c r="K55" s="124"/>
      <c r="M55" s="131" t="s">
        <v>116</v>
      </c>
      <c r="O55" s="11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32" t="str">
        <f>C54</f>
        <v>silniční obruba nízká-nájezdová:0</v>
      </c>
      <c r="BE55" s="121"/>
      <c r="BF55" s="121"/>
      <c r="BG55" s="121"/>
      <c r="BH55" s="121"/>
      <c r="BI55" s="121"/>
      <c r="BJ55" s="121"/>
      <c r="BK55" s="121"/>
    </row>
    <row r="56" spans="1:104" ht="12.75">
      <c r="A56" s="112">
        <v>19</v>
      </c>
      <c r="B56" s="113" t="s">
        <v>117</v>
      </c>
      <c r="C56" s="114" t="s">
        <v>118</v>
      </c>
      <c r="D56" s="115" t="s">
        <v>119</v>
      </c>
      <c r="E56" s="116">
        <v>98</v>
      </c>
      <c r="F56" s="117"/>
      <c r="G56" s="118">
        <f>E56*F56</f>
        <v>0</v>
      </c>
      <c r="H56" s="119">
        <v>0.0600000000000023</v>
      </c>
      <c r="I56" s="120">
        <f>E56*H56</f>
        <v>5.8800000000002255</v>
      </c>
      <c r="J56" s="119"/>
      <c r="K56" s="120">
        <f>E56*J56</f>
        <v>0</v>
      </c>
      <c r="O56" s="111"/>
      <c r="Z56" s="121"/>
      <c r="AA56" s="121">
        <v>3</v>
      </c>
      <c r="AB56" s="121">
        <v>1</v>
      </c>
      <c r="AC56" s="121">
        <v>59217421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CA56" s="121">
        <v>3</v>
      </c>
      <c r="CB56" s="121">
        <v>1</v>
      </c>
      <c r="CZ56" s="73">
        <v>1</v>
      </c>
    </row>
    <row r="57" spans="1:104" ht="22.5">
      <c r="A57" s="112">
        <v>20</v>
      </c>
      <c r="B57" s="113" t="s">
        <v>120</v>
      </c>
      <c r="C57" s="114" t="s">
        <v>121</v>
      </c>
      <c r="D57" s="115" t="s">
        <v>34</v>
      </c>
      <c r="E57" s="116">
        <v>204.33</v>
      </c>
      <c r="F57" s="117"/>
      <c r="G57" s="118">
        <f>E57*F57</f>
        <v>0</v>
      </c>
      <c r="H57" s="119">
        <v>0.131000000000085</v>
      </c>
      <c r="I57" s="120">
        <f>E57*H57</f>
        <v>26.767230000017367</v>
      </c>
      <c r="J57" s="119"/>
      <c r="K57" s="120">
        <f>E57*J57</f>
        <v>0</v>
      </c>
      <c r="O57" s="111"/>
      <c r="Z57" s="121"/>
      <c r="AA57" s="121">
        <v>3</v>
      </c>
      <c r="AB57" s="121">
        <v>1</v>
      </c>
      <c r="AC57" s="121">
        <v>59245263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CA57" s="121">
        <v>3</v>
      </c>
      <c r="CB57" s="121">
        <v>1</v>
      </c>
      <c r="CZ57" s="73">
        <v>1</v>
      </c>
    </row>
    <row r="58" spans="1:63" ht="12.75">
      <c r="A58" s="122"/>
      <c r="B58" s="123"/>
      <c r="C58" s="194" t="s">
        <v>122</v>
      </c>
      <c r="D58" s="195"/>
      <c r="E58" s="195"/>
      <c r="F58" s="195"/>
      <c r="G58" s="196"/>
      <c r="I58" s="124"/>
      <c r="K58" s="124"/>
      <c r="L58" s="125" t="s">
        <v>122</v>
      </c>
      <c r="O58" s="11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</row>
    <row r="59" spans="1:63" ht="12.75">
      <c r="A59" s="122"/>
      <c r="B59" s="123"/>
      <c r="C59" s="192" t="s">
        <v>123</v>
      </c>
      <c r="D59" s="193"/>
      <c r="E59" s="126">
        <v>204.33</v>
      </c>
      <c r="F59" s="127"/>
      <c r="G59" s="128"/>
      <c r="H59" s="129"/>
      <c r="I59" s="124"/>
      <c r="J59" s="130"/>
      <c r="K59" s="124"/>
      <c r="M59" s="131" t="s">
        <v>123</v>
      </c>
      <c r="O59" s="11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32" t="str">
        <f>C58</f>
        <v>betonová dlažba šedá - přírodní 20x20x6 cm</v>
      </c>
      <c r="BE59" s="121"/>
      <c r="BF59" s="121"/>
      <c r="BG59" s="121"/>
      <c r="BH59" s="121"/>
      <c r="BI59" s="121"/>
      <c r="BJ59" s="121"/>
      <c r="BK59" s="121"/>
    </row>
    <row r="60" spans="1:104" ht="22.5">
      <c r="A60" s="112">
        <v>21</v>
      </c>
      <c r="B60" s="113" t="s">
        <v>124</v>
      </c>
      <c r="C60" s="114" t="s">
        <v>125</v>
      </c>
      <c r="D60" s="115" t="s">
        <v>34</v>
      </c>
      <c r="E60" s="116">
        <v>15.515</v>
      </c>
      <c r="F60" s="117"/>
      <c r="G60" s="118">
        <f>E60*F60</f>
        <v>0</v>
      </c>
      <c r="H60" s="119">
        <v>0.131000000000085</v>
      </c>
      <c r="I60" s="120">
        <f>E60*H60</f>
        <v>2.0324650000013187</v>
      </c>
      <c r="J60" s="119"/>
      <c r="K60" s="120">
        <f>E60*J60</f>
        <v>0</v>
      </c>
      <c r="O60" s="111"/>
      <c r="Z60" s="121"/>
      <c r="AA60" s="121">
        <v>3</v>
      </c>
      <c r="AB60" s="121">
        <v>1</v>
      </c>
      <c r="AC60" s="121">
        <v>59245267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CA60" s="121">
        <v>3</v>
      </c>
      <c r="CB60" s="121">
        <v>1</v>
      </c>
      <c r="CZ60" s="73">
        <v>1</v>
      </c>
    </row>
    <row r="61" spans="1:63" ht="12.75">
      <c r="A61" s="122"/>
      <c r="B61" s="123"/>
      <c r="C61" s="192" t="s">
        <v>126</v>
      </c>
      <c r="D61" s="193"/>
      <c r="E61" s="126">
        <v>15.515</v>
      </c>
      <c r="F61" s="127"/>
      <c r="G61" s="128"/>
      <c r="H61" s="129"/>
      <c r="I61" s="124"/>
      <c r="J61" s="130"/>
      <c r="K61" s="124"/>
      <c r="M61" s="131" t="s">
        <v>126</v>
      </c>
      <c r="O61" s="11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32" t="str">
        <f>C60</f>
        <v>Dlažba betonová červená pro nevidomé 20x10x6 -náklepová</v>
      </c>
      <c r="BE61" s="121"/>
      <c r="BF61" s="121"/>
      <c r="BG61" s="121"/>
      <c r="BH61" s="121"/>
      <c r="BI61" s="121"/>
      <c r="BJ61" s="121"/>
      <c r="BK61" s="121"/>
    </row>
    <row r="62" spans="1:63" ht="12.75">
      <c r="A62" s="133" t="s">
        <v>35</v>
      </c>
      <c r="B62" s="134" t="s">
        <v>103</v>
      </c>
      <c r="C62" s="135" t="s">
        <v>104</v>
      </c>
      <c r="D62" s="136"/>
      <c r="E62" s="137"/>
      <c r="F62" s="137"/>
      <c r="G62" s="138">
        <f>SUM(G46:G61)</f>
        <v>0</v>
      </c>
      <c r="H62" s="139"/>
      <c r="I62" s="140">
        <f>SUM(I46:I61)</f>
        <v>66.31898500002362</v>
      </c>
      <c r="J62" s="141"/>
      <c r="K62" s="140">
        <f>SUM(K46:K61)</f>
        <v>0</v>
      </c>
      <c r="O62" s="111"/>
      <c r="X62" s="142">
        <f>K62</f>
        <v>0</v>
      </c>
      <c r="Y62" s="142">
        <f>I62</f>
        <v>66.31898500002362</v>
      </c>
      <c r="Z62" s="143">
        <f>G62</f>
        <v>0</v>
      </c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44"/>
      <c r="BB62" s="144"/>
      <c r="BC62" s="144"/>
      <c r="BD62" s="144"/>
      <c r="BE62" s="144"/>
      <c r="BF62" s="144"/>
      <c r="BG62" s="121"/>
      <c r="BH62" s="121"/>
      <c r="BI62" s="121"/>
      <c r="BJ62" s="121"/>
      <c r="BK62" s="121"/>
    </row>
    <row r="63" spans="1:15" ht="14.25" customHeight="1">
      <c r="A63" s="101" t="s">
        <v>31</v>
      </c>
      <c r="B63" s="102" t="s">
        <v>127</v>
      </c>
      <c r="C63" s="103" t="s">
        <v>128</v>
      </c>
      <c r="D63" s="104"/>
      <c r="E63" s="105"/>
      <c r="F63" s="105"/>
      <c r="G63" s="106"/>
      <c r="H63" s="107"/>
      <c r="I63" s="108"/>
      <c r="J63" s="109"/>
      <c r="K63" s="110"/>
      <c r="O63" s="111"/>
    </row>
    <row r="64" spans="1:104" ht="12.75">
      <c r="A64" s="112">
        <v>22</v>
      </c>
      <c r="B64" s="113" t="s">
        <v>129</v>
      </c>
      <c r="C64" s="114" t="s">
        <v>130</v>
      </c>
      <c r="D64" s="115" t="s">
        <v>34</v>
      </c>
      <c r="E64" s="116">
        <v>171.5</v>
      </c>
      <c r="F64" s="117"/>
      <c r="G64" s="118">
        <f>E64*F64</f>
        <v>0</v>
      </c>
      <c r="H64" s="119">
        <v>0</v>
      </c>
      <c r="I64" s="120">
        <f>E64*H64</f>
        <v>0</v>
      </c>
      <c r="J64" s="119">
        <v>-0.13799999999992</v>
      </c>
      <c r="K64" s="120">
        <f>E64*J64</f>
        <v>-23.666999999986277</v>
      </c>
      <c r="O64" s="111"/>
      <c r="Z64" s="121"/>
      <c r="AA64" s="121">
        <v>1</v>
      </c>
      <c r="AB64" s="121">
        <v>1</v>
      </c>
      <c r="AC64" s="121">
        <v>1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CA64" s="121">
        <v>1</v>
      </c>
      <c r="CB64" s="121">
        <v>1</v>
      </c>
      <c r="CZ64" s="73">
        <v>1</v>
      </c>
    </row>
    <row r="65" spans="1:63" ht="12.75">
      <c r="A65" s="122"/>
      <c r="B65" s="123"/>
      <c r="C65" s="192" t="s">
        <v>131</v>
      </c>
      <c r="D65" s="193"/>
      <c r="E65" s="126">
        <v>171.5</v>
      </c>
      <c r="F65" s="127"/>
      <c r="G65" s="128"/>
      <c r="H65" s="129"/>
      <c r="I65" s="124"/>
      <c r="J65" s="130"/>
      <c r="K65" s="124"/>
      <c r="M65" s="131" t="s">
        <v>131</v>
      </c>
      <c r="O65" s="11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32" t="str">
        <f>C64</f>
        <v>Rozebrání dlažeb z betonových dlaždic na sucho</v>
      </c>
      <c r="BE65" s="121"/>
      <c r="BF65" s="121"/>
      <c r="BG65" s="121"/>
      <c r="BH65" s="121"/>
      <c r="BI65" s="121"/>
      <c r="BJ65" s="121"/>
      <c r="BK65" s="121"/>
    </row>
    <row r="66" spans="1:104" ht="12.75">
      <c r="A66" s="112">
        <v>23</v>
      </c>
      <c r="B66" s="113" t="s">
        <v>132</v>
      </c>
      <c r="C66" s="114" t="s">
        <v>133</v>
      </c>
      <c r="D66" s="115" t="s">
        <v>34</v>
      </c>
      <c r="E66" s="116">
        <v>25.4</v>
      </c>
      <c r="F66" s="117"/>
      <c r="G66" s="118">
        <f>E66*F66</f>
        <v>0</v>
      </c>
      <c r="H66" s="119">
        <v>0</v>
      </c>
      <c r="I66" s="120">
        <f>E66*H66</f>
        <v>0</v>
      </c>
      <c r="J66" s="119">
        <v>-0.416999999999916</v>
      </c>
      <c r="K66" s="120">
        <f>E66*J66</f>
        <v>-10.591799999997866</v>
      </c>
      <c r="O66" s="111"/>
      <c r="Z66" s="121"/>
      <c r="AA66" s="121">
        <v>1</v>
      </c>
      <c r="AB66" s="121">
        <v>1</v>
      </c>
      <c r="AC66" s="121">
        <v>1</v>
      </c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CA66" s="121">
        <v>1</v>
      </c>
      <c r="CB66" s="121">
        <v>1</v>
      </c>
      <c r="CZ66" s="73">
        <v>1</v>
      </c>
    </row>
    <row r="67" spans="1:63" ht="12.75">
      <c r="A67" s="122"/>
      <c r="B67" s="123"/>
      <c r="C67" s="192" t="s">
        <v>134</v>
      </c>
      <c r="D67" s="193"/>
      <c r="E67" s="126">
        <v>25.4</v>
      </c>
      <c r="F67" s="127"/>
      <c r="G67" s="128"/>
      <c r="H67" s="129"/>
      <c r="I67" s="124"/>
      <c r="J67" s="130"/>
      <c r="K67" s="124"/>
      <c r="M67" s="131" t="s">
        <v>134</v>
      </c>
      <c r="O67" s="11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32" t="str">
        <f>C66</f>
        <v>Rozebrání dlažeb z žul kostek 10/12 v kam. těženém</v>
      </c>
      <c r="BE67" s="121"/>
      <c r="BF67" s="121"/>
      <c r="BG67" s="121"/>
      <c r="BH67" s="121"/>
      <c r="BI67" s="121"/>
      <c r="BJ67" s="121"/>
      <c r="BK67" s="121"/>
    </row>
    <row r="68" spans="1:104" ht="12.75">
      <c r="A68" s="112">
        <v>24</v>
      </c>
      <c r="B68" s="113" t="s">
        <v>135</v>
      </c>
      <c r="C68" s="114" t="s">
        <v>136</v>
      </c>
      <c r="D68" s="115" t="s">
        <v>34</v>
      </c>
      <c r="E68" s="116">
        <v>204.3</v>
      </c>
      <c r="F68" s="117"/>
      <c r="G68" s="118">
        <f>E68*F68</f>
        <v>0</v>
      </c>
      <c r="H68" s="119">
        <v>0</v>
      </c>
      <c r="I68" s="120">
        <f>E68*H68</f>
        <v>0</v>
      </c>
      <c r="J68" s="119">
        <v>-0.440000000000055</v>
      </c>
      <c r="K68" s="120">
        <f>E68*J68</f>
        <v>-89.89200000001125</v>
      </c>
      <c r="O68" s="111"/>
      <c r="Z68" s="121"/>
      <c r="AA68" s="121">
        <v>1</v>
      </c>
      <c r="AB68" s="121">
        <v>1</v>
      </c>
      <c r="AC68" s="121">
        <v>1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CA68" s="121">
        <v>1</v>
      </c>
      <c r="CB68" s="121">
        <v>1</v>
      </c>
      <c r="CZ68" s="73">
        <v>1</v>
      </c>
    </row>
    <row r="69" spans="1:63" ht="12.75">
      <c r="A69" s="122"/>
      <c r="B69" s="123"/>
      <c r="C69" s="192" t="s">
        <v>137</v>
      </c>
      <c r="D69" s="193"/>
      <c r="E69" s="126">
        <v>204.3</v>
      </c>
      <c r="F69" s="127"/>
      <c r="G69" s="128"/>
      <c r="H69" s="129"/>
      <c r="I69" s="124"/>
      <c r="J69" s="130"/>
      <c r="K69" s="124"/>
      <c r="M69" s="131" t="s">
        <v>137</v>
      </c>
      <c r="O69" s="11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32" t="str">
        <f>C68</f>
        <v>Odstranění podkladu nad 50 m2,kam.drcené tl.20 cm</v>
      </c>
      <c r="BE69" s="121"/>
      <c r="BF69" s="121"/>
      <c r="BG69" s="121"/>
      <c r="BH69" s="121"/>
      <c r="BI69" s="121"/>
      <c r="BJ69" s="121"/>
      <c r="BK69" s="121"/>
    </row>
    <row r="70" spans="1:104" ht="12.75">
      <c r="A70" s="112">
        <v>25</v>
      </c>
      <c r="B70" s="113" t="s">
        <v>138</v>
      </c>
      <c r="C70" s="114" t="s">
        <v>139</v>
      </c>
      <c r="D70" s="115" t="s">
        <v>34</v>
      </c>
      <c r="E70" s="116">
        <v>7.4</v>
      </c>
      <c r="F70" s="117"/>
      <c r="G70" s="118">
        <f>E70*F70</f>
        <v>0</v>
      </c>
      <c r="H70" s="119">
        <v>0</v>
      </c>
      <c r="I70" s="120">
        <f>E70*H70</f>
        <v>0</v>
      </c>
      <c r="J70" s="119">
        <v>-0.720000000000255</v>
      </c>
      <c r="K70" s="120">
        <f>E70*J70</f>
        <v>-5.328000000001887</v>
      </c>
      <c r="O70" s="111"/>
      <c r="Z70" s="121"/>
      <c r="AA70" s="121">
        <v>1</v>
      </c>
      <c r="AB70" s="121">
        <v>1</v>
      </c>
      <c r="AC70" s="121">
        <v>1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CA70" s="121">
        <v>1</v>
      </c>
      <c r="CB70" s="121">
        <v>1</v>
      </c>
      <c r="CZ70" s="73">
        <v>1</v>
      </c>
    </row>
    <row r="71" spans="1:63" ht="12.75">
      <c r="A71" s="122"/>
      <c r="B71" s="123"/>
      <c r="C71" s="194"/>
      <c r="D71" s="195"/>
      <c r="E71" s="195"/>
      <c r="F71" s="195"/>
      <c r="G71" s="196"/>
      <c r="I71" s="124"/>
      <c r="K71" s="124"/>
      <c r="L71" s="125"/>
      <c r="O71" s="11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</row>
    <row r="72" spans="1:63" ht="12.75">
      <c r="A72" s="122"/>
      <c r="B72" s="123"/>
      <c r="C72" s="192" t="s">
        <v>140</v>
      </c>
      <c r="D72" s="193"/>
      <c r="E72" s="126">
        <v>7.4</v>
      </c>
      <c r="F72" s="127"/>
      <c r="G72" s="128"/>
      <c r="H72" s="129"/>
      <c r="I72" s="124"/>
      <c r="J72" s="130"/>
      <c r="K72" s="124"/>
      <c r="M72" s="131" t="s">
        <v>140</v>
      </c>
      <c r="O72" s="11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32">
        <f>C71</f>
        <v>0</v>
      </c>
      <c r="BE72" s="121"/>
      <c r="BF72" s="121"/>
      <c r="BG72" s="121"/>
      <c r="BH72" s="121"/>
      <c r="BI72" s="121"/>
      <c r="BJ72" s="121"/>
      <c r="BK72" s="121"/>
    </row>
    <row r="73" spans="1:104" ht="12.75">
      <c r="A73" s="112">
        <v>26</v>
      </c>
      <c r="B73" s="113" t="s">
        <v>141</v>
      </c>
      <c r="C73" s="114" t="s">
        <v>142</v>
      </c>
      <c r="D73" s="115" t="s">
        <v>112</v>
      </c>
      <c r="E73" s="116">
        <v>93.7</v>
      </c>
      <c r="F73" s="117"/>
      <c r="G73" s="118">
        <f>E73*F73</f>
        <v>0</v>
      </c>
      <c r="H73" s="119">
        <v>0</v>
      </c>
      <c r="I73" s="120">
        <f>E73*H73</f>
        <v>0</v>
      </c>
      <c r="J73" s="119">
        <v>-0.220000000000027</v>
      </c>
      <c r="K73" s="120">
        <f>E73*J73</f>
        <v>-20.61400000000253</v>
      </c>
      <c r="O73" s="111"/>
      <c r="Z73" s="121"/>
      <c r="AA73" s="121">
        <v>1</v>
      </c>
      <c r="AB73" s="121">
        <v>1</v>
      </c>
      <c r="AC73" s="121">
        <v>1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CA73" s="121">
        <v>1</v>
      </c>
      <c r="CB73" s="121">
        <v>1</v>
      </c>
      <c r="CZ73" s="73">
        <v>1</v>
      </c>
    </row>
    <row r="74" spans="1:63" ht="12.75">
      <c r="A74" s="122"/>
      <c r="B74" s="123"/>
      <c r="C74" s="192" t="s">
        <v>143</v>
      </c>
      <c r="D74" s="193"/>
      <c r="E74" s="126">
        <v>93.7</v>
      </c>
      <c r="F74" s="127"/>
      <c r="G74" s="128"/>
      <c r="H74" s="129"/>
      <c r="I74" s="124"/>
      <c r="J74" s="130"/>
      <c r="K74" s="124"/>
      <c r="M74" s="131" t="s">
        <v>143</v>
      </c>
      <c r="O74" s="11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32" t="str">
        <f>C73</f>
        <v>Vytrhání obrubníků chodníkových a parkových</v>
      </c>
      <c r="BE74" s="121"/>
      <c r="BF74" s="121"/>
      <c r="BG74" s="121"/>
      <c r="BH74" s="121"/>
      <c r="BI74" s="121"/>
      <c r="BJ74" s="121"/>
      <c r="BK74" s="121"/>
    </row>
    <row r="75" spans="1:104" ht="22.5">
      <c r="A75" s="112">
        <v>27</v>
      </c>
      <c r="B75" s="113" t="s">
        <v>144</v>
      </c>
      <c r="C75" s="114" t="s">
        <v>145</v>
      </c>
      <c r="D75" s="115" t="s">
        <v>34</v>
      </c>
      <c r="E75" s="116">
        <v>34.3</v>
      </c>
      <c r="F75" s="117"/>
      <c r="G75" s="118">
        <f>E75*F75</f>
        <v>0</v>
      </c>
      <c r="H75" s="119">
        <v>0</v>
      </c>
      <c r="I75" s="120">
        <f>E75*H75</f>
        <v>0</v>
      </c>
      <c r="J75" s="119">
        <v>0</v>
      </c>
      <c r="K75" s="120">
        <f>E75*J75</f>
        <v>0</v>
      </c>
      <c r="O75" s="111"/>
      <c r="Z75" s="121"/>
      <c r="AA75" s="121">
        <v>1</v>
      </c>
      <c r="AB75" s="121">
        <v>1</v>
      </c>
      <c r="AC75" s="121">
        <v>1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CA75" s="121">
        <v>1</v>
      </c>
      <c r="CB75" s="121">
        <v>1</v>
      </c>
      <c r="CZ75" s="73">
        <v>1</v>
      </c>
    </row>
    <row r="76" spans="1:63" ht="12.75">
      <c r="A76" s="122"/>
      <c r="B76" s="123"/>
      <c r="C76" s="194" t="s">
        <v>146</v>
      </c>
      <c r="D76" s="195"/>
      <c r="E76" s="195"/>
      <c r="F76" s="195"/>
      <c r="G76" s="196"/>
      <c r="I76" s="124"/>
      <c r="K76" s="124"/>
      <c r="L76" s="125" t="s">
        <v>146</v>
      </c>
      <c r="O76" s="11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</row>
    <row r="77" spans="1:63" ht="12.75">
      <c r="A77" s="122"/>
      <c r="B77" s="123"/>
      <c r="C77" s="192" t="s">
        <v>147</v>
      </c>
      <c r="D77" s="193"/>
      <c r="E77" s="126">
        <v>34.3</v>
      </c>
      <c r="F77" s="127"/>
      <c r="G77" s="128"/>
      <c r="H77" s="129"/>
      <c r="I77" s="124"/>
      <c r="J77" s="130"/>
      <c r="K77" s="124"/>
      <c r="M77" s="131" t="s">
        <v>147</v>
      </c>
      <c r="O77" s="11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32" t="str">
        <f>C76</f>
        <v>20% z celkové plochy</v>
      </c>
      <c r="BE77" s="121"/>
      <c r="BF77" s="121"/>
      <c r="BG77" s="121"/>
      <c r="BH77" s="121"/>
      <c r="BI77" s="121"/>
      <c r="BJ77" s="121"/>
      <c r="BK77" s="121"/>
    </row>
    <row r="78" spans="1:104" ht="12.75">
      <c r="A78" s="112">
        <v>28</v>
      </c>
      <c r="B78" s="113" t="s">
        <v>148</v>
      </c>
      <c r="C78" s="114" t="s">
        <v>149</v>
      </c>
      <c r="D78" s="115" t="s">
        <v>34</v>
      </c>
      <c r="E78" s="116">
        <v>25.4</v>
      </c>
      <c r="F78" s="117"/>
      <c r="G78" s="118">
        <f>E78*F78</f>
        <v>0</v>
      </c>
      <c r="H78" s="119">
        <v>0</v>
      </c>
      <c r="I78" s="120">
        <f>E78*H78</f>
        <v>0</v>
      </c>
      <c r="J78" s="119">
        <v>0</v>
      </c>
      <c r="K78" s="120">
        <f>E78*J78</f>
        <v>0</v>
      </c>
      <c r="O78" s="111"/>
      <c r="Z78" s="121"/>
      <c r="AA78" s="121">
        <v>1</v>
      </c>
      <c r="AB78" s="121">
        <v>1</v>
      </c>
      <c r="AC78" s="121">
        <v>1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CA78" s="121">
        <v>1</v>
      </c>
      <c r="CB78" s="121">
        <v>1</v>
      </c>
      <c r="CZ78" s="73">
        <v>1</v>
      </c>
    </row>
    <row r="79" spans="1:104" ht="12.75">
      <c r="A79" s="112">
        <v>29</v>
      </c>
      <c r="B79" s="113" t="s">
        <v>150</v>
      </c>
      <c r="C79" s="114" t="s">
        <v>151</v>
      </c>
      <c r="D79" s="115" t="s">
        <v>152</v>
      </c>
      <c r="E79" s="116">
        <v>5</v>
      </c>
      <c r="F79" s="117"/>
      <c r="G79" s="118">
        <f>E79*F79</f>
        <v>0</v>
      </c>
      <c r="H79" s="119">
        <v>0</v>
      </c>
      <c r="I79" s="120">
        <f>E79*H79</f>
        <v>0</v>
      </c>
      <c r="J79" s="119"/>
      <c r="K79" s="120">
        <f>E79*J79</f>
        <v>0</v>
      </c>
      <c r="O79" s="111"/>
      <c r="Z79" s="121"/>
      <c r="AA79" s="121">
        <v>12</v>
      </c>
      <c r="AB79" s="121">
        <v>0</v>
      </c>
      <c r="AC79" s="121">
        <v>53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CA79" s="121">
        <v>12</v>
      </c>
      <c r="CB79" s="121">
        <v>0</v>
      </c>
      <c r="CZ79" s="73">
        <v>1</v>
      </c>
    </row>
    <row r="80" spans="1:63" ht="12.75">
      <c r="A80" s="133" t="s">
        <v>35</v>
      </c>
      <c r="B80" s="134" t="s">
        <v>127</v>
      </c>
      <c r="C80" s="135" t="s">
        <v>128</v>
      </c>
      <c r="D80" s="136"/>
      <c r="E80" s="137"/>
      <c r="F80" s="137"/>
      <c r="G80" s="138">
        <f>SUM(G63:G79)</f>
        <v>0</v>
      </c>
      <c r="H80" s="139"/>
      <c r="I80" s="140">
        <f>SUM(I63:I79)</f>
        <v>0</v>
      </c>
      <c r="J80" s="141"/>
      <c r="K80" s="140">
        <f>SUM(K63:K79)</f>
        <v>-150.0927999999998</v>
      </c>
      <c r="O80" s="111"/>
      <c r="X80" s="142">
        <f>K80</f>
        <v>-150.0927999999998</v>
      </c>
      <c r="Y80" s="142">
        <f>I80</f>
        <v>0</v>
      </c>
      <c r="Z80" s="143">
        <f>G80</f>
        <v>0</v>
      </c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44"/>
      <c r="BB80" s="144"/>
      <c r="BC80" s="144"/>
      <c r="BD80" s="144"/>
      <c r="BE80" s="144"/>
      <c r="BF80" s="144"/>
      <c r="BG80" s="121"/>
      <c r="BH80" s="121"/>
      <c r="BI80" s="121"/>
      <c r="BJ80" s="121"/>
      <c r="BK80" s="121"/>
    </row>
    <row r="81" spans="1:15" ht="14.25" customHeight="1">
      <c r="A81" s="101" t="s">
        <v>31</v>
      </c>
      <c r="B81" s="102" t="s">
        <v>153</v>
      </c>
      <c r="C81" s="103" t="s">
        <v>154</v>
      </c>
      <c r="D81" s="104"/>
      <c r="E81" s="105"/>
      <c r="F81" s="105"/>
      <c r="G81" s="106"/>
      <c r="H81" s="107"/>
      <c r="I81" s="108"/>
      <c r="J81" s="109"/>
      <c r="K81" s="110"/>
      <c r="O81" s="111"/>
    </row>
    <row r="82" spans="1:104" ht="12.75">
      <c r="A82" s="112">
        <v>30</v>
      </c>
      <c r="B82" s="113" t="s">
        <v>155</v>
      </c>
      <c r="C82" s="114" t="s">
        <v>156</v>
      </c>
      <c r="D82" s="115" t="s">
        <v>51</v>
      </c>
      <c r="E82" s="116">
        <v>1</v>
      </c>
      <c r="F82" s="117"/>
      <c r="G82" s="118">
        <f>E82*F82</f>
        <v>0</v>
      </c>
      <c r="H82" s="119">
        <v>0</v>
      </c>
      <c r="I82" s="120">
        <f>E82*H82</f>
        <v>0</v>
      </c>
      <c r="J82" s="119"/>
      <c r="K82" s="120">
        <f>E82*J82</f>
        <v>0</v>
      </c>
      <c r="O82" s="111"/>
      <c r="Z82" s="121"/>
      <c r="AA82" s="121">
        <v>12</v>
      </c>
      <c r="AB82" s="121">
        <v>0</v>
      </c>
      <c r="AC82" s="121">
        <v>3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CA82" s="121">
        <v>12</v>
      </c>
      <c r="CB82" s="121">
        <v>0</v>
      </c>
      <c r="CZ82" s="73">
        <v>1</v>
      </c>
    </row>
    <row r="83" spans="1:104" ht="12.75">
      <c r="A83" s="112">
        <v>31</v>
      </c>
      <c r="B83" s="113" t="s">
        <v>157</v>
      </c>
      <c r="C83" s="114" t="s">
        <v>158</v>
      </c>
      <c r="D83" s="115" t="s">
        <v>51</v>
      </c>
      <c r="E83" s="116">
        <v>1</v>
      </c>
      <c r="F83" s="117"/>
      <c r="G83" s="118">
        <f>E83*F83</f>
        <v>0</v>
      </c>
      <c r="H83" s="119">
        <v>0</v>
      </c>
      <c r="I83" s="120">
        <f>E83*H83</f>
        <v>0</v>
      </c>
      <c r="J83" s="119"/>
      <c r="K83" s="120">
        <f>E83*J83</f>
        <v>0</v>
      </c>
      <c r="O83" s="111"/>
      <c r="Z83" s="121"/>
      <c r="AA83" s="121">
        <v>12</v>
      </c>
      <c r="AB83" s="121">
        <v>0</v>
      </c>
      <c r="AC83" s="121">
        <v>4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CA83" s="121">
        <v>12</v>
      </c>
      <c r="CB83" s="121">
        <v>0</v>
      </c>
      <c r="CZ83" s="73">
        <v>1</v>
      </c>
    </row>
    <row r="84" spans="1:104" ht="12.75">
      <c r="A84" s="112">
        <v>32</v>
      </c>
      <c r="B84" s="113" t="s">
        <v>159</v>
      </c>
      <c r="C84" s="114" t="s">
        <v>160</v>
      </c>
      <c r="D84" s="115" t="s">
        <v>161</v>
      </c>
      <c r="E84" s="116">
        <v>30</v>
      </c>
      <c r="F84" s="117"/>
      <c r="G84" s="118">
        <f>E84*F84</f>
        <v>0</v>
      </c>
      <c r="H84" s="119">
        <v>0</v>
      </c>
      <c r="I84" s="120">
        <f>E84*H84</f>
        <v>0</v>
      </c>
      <c r="J84" s="119"/>
      <c r="K84" s="120">
        <f>E84*J84</f>
        <v>0</v>
      </c>
      <c r="O84" s="111"/>
      <c r="Z84" s="121"/>
      <c r="AA84" s="121">
        <v>12</v>
      </c>
      <c r="AB84" s="121">
        <v>0</v>
      </c>
      <c r="AC84" s="121">
        <v>5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CA84" s="121">
        <v>12</v>
      </c>
      <c r="CB84" s="121">
        <v>0</v>
      </c>
      <c r="CZ84" s="73">
        <v>1</v>
      </c>
    </row>
    <row r="85" spans="1:63" ht="12.75">
      <c r="A85" s="133" t="s">
        <v>35</v>
      </c>
      <c r="B85" s="134" t="s">
        <v>153</v>
      </c>
      <c r="C85" s="135" t="s">
        <v>154</v>
      </c>
      <c r="D85" s="136"/>
      <c r="E85" s="137"/>
      <c r="F85" s="137"/>
      <c r="G85" s="138">
        <f>SUM(G81:G84)</f>
        <v>0</v>
      </c>
      <c r="H85" s="139"/>
      <c r="I85" s="140">
        <f>SUM(I81:I84)</f>
        <v>0</v>
      </c>
      <c r="J85" s="141"/>
      <c r="K85" s="140">
        <f>SUM(K81:K84)</f>
        <v>0</v>
      </c>
      <c r="O85" s="111"/>
      <c r="X85" s="142">
        <f>K85</f>
        <v>0</v>
      </c>
      <c r="Y85" s="142">
        <f>I85</f>
        <v>0</v>
      </c>
      <c r="Z85" s="143">
        <f>G85</f>
        <v>0</v>
      </c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44"/>
      <c r="BB85" s="144"/>
      <c r="BC85" s="144"/>
      <c r="BD85" s="144"/>
      <c r="BE85" s="144"/>
      <c r="BF85" s="144"/>
      <c r="BG85" s="121"/>
      <c r="BH85" s="121"/>
      <c r="BI85" s="121"/>
      <c r="BJ85" s="121"/>
      <c r="BK85" s="121"/>
    </row>
    <row r="86" spans="1:15" ht="14.25" customHeight="1">
      <c r="A86" s="101" t="s">
        <v>31</v>
      </c>
      <c r="B86" s="102" t="s">
        <v>162</v>
      </c>
      <c r="C86" s="103" t="s">
        <v>163</v>
      </c>
      <c r="D86" s="104"/>
      <c r="E86" s="105"/>
      <c r="F86" s="105"/>
      <c r="G86" s="106"/>
      <c r="H86" s="107"/>
      <c r="I86" s="108"/>
      <c r="J86" s="109"/>
      <c r="K86" s="110"/>
      <c r="O86" s="111"/>
    </row>
    <row r="87" spans="1:104" ht="12.75">
      <c r="A87" s="112">
        <v>33</v>
      </c>
      <c r="B87" s="113" t="s">
        <v>164</v>
      </c>
      <c r="C87" s="114" t="s">
        <v>165</v>
      </c>
      <c r="D87" s="115" t="s">
        <v>166</v>
      </c>
      <c r="E87" s="116">
        <v>202.847831900044</v>
      </c>
      <c r="F87" s="117"/>
      <c r="G87" s="118">
        <f>E87*F87</f>
        <v>0</v>
      </c>
      <c r="H87" s="119">
        <v>0</v>
      </c>
      <c r="I87" s="120">
        <f>E87*H87</f>
        <v>0</v>
      </c>
      <c r="J87" s="119"/>
      <c r="K87" s="120">
        <f>E87*J87</f>
        <v>0</v>
      </c>
      <c r="O87" s="111"/>
      <c r="Z87" s="121"/>
      <c r="AA87" s="121">
        <v>7</v>
      </c>
      <c r="AB87" s="121">
        <v>1</v>
      </c>
      <c r="AC87" s="121">
        <v>2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CA87" s="121">
        <v>7</v>
      </c>
      <c r="CB87" s="121">
        <v>1</v>
      </c>
      <c r="CZ87" s="73">
        <v>1</v>
      </c>
    </row>
    <row r="88" spans="1:63" ht="12.75">
      <c r="A88" s="133" t="s">
        <v>35</v>
      </c>
      <c r="B88" s="134" t="s">
        <v>162</v>
      </c>
      <c r="C88" s="135" t="s">
        <v>163</v>
      </c>
      <c r="D88" s="136"/>
      <c r="E88" s="137"/>
      <c r="F88" s="137"/>
      <c r="G88" s="138">
        <f>SUM(G86:G87)</f>
        <v>0</v>
      </c>
      <c r="H88" s="139"/>
      <c r="I88" s="140">
        <f>SUM(I86:I87)</f>
        <v>0</v>
      </c>
      <c r="J88" s="141"/>
      <c r="K88" s="140">
        <f>SUM(K86:K87)</f>
        <v>0</v>
      </c>
      <c r="O88" s="111"/>
      <c r="X88" s="142">
        <f>K88</f>
        <v>0</v>
      </c>
      <c r="Y88" s="142">
        <f>I88</f>
        <v>0</v>
      </c>
      <c r="Z88" s="143">
        <f>G88</f>
        <v>0</v>
      </c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44"/>
      <c r="BB88" s="144"/>
      <c r="BC88" s="144"/>
      <c r="BD88" s="144"/>
      <c r="BE88" s="144"/>
      <c r="BF88" s="144"/>
      <c r="BG88" s="121"/>
      <c r="BH88" s="121"/>
      <c r="BI88" s="121"/>
      <c r="BJ88" s="121"/>
      <c r="BK88" s="121"/>
    </row>
    <row r="89" spans="1:15" ht="14.25" customHeight="1">
      <c r="A89" s="101" t="s">
        <v>31</v>
      </c>
      <c r="B89" s="102" t="s">
        <v>167</v>
      </c>
      <c r="C89" s="103" t="s">
        <v>168</v>
      </c>
      <c r="D89" s="104"/>
      <c r="E89" s="105"/>
      <c r="F89" s="105"/>
      <c r="G89" s="106"/>
      <c r="H89" s="107"/>
      <c r="I89" s="108"/>
      <c r="J89" s="109"/>
      <c r="K89" s="110"/>
      <c r="O89" s="111"/>
    </row>
    <row r="90" spans="1:104" ht="22.5">
      <c r="A90" s="112">
        <v>34</v>
      </c>
      <c r="B90" s="113" t="s">
        <v>169</v>
      </c>
      <c r="C90" s="114" t="s">
        <v>170</v>
      </c>
      <c r="D90" s="115" t="s">
        <v>34</v>
      </c>
      <c r="E90" s="116">
        <v>42.35</v>
      </c>
      <c r="F90" s="117"/>
      <c r="G90" s="118">
        <f>E90*F90</f>
        <v>0</v>
      </c>
      <c r="H90" s="119">
        <v>0</v>
      </c>
      <c r="I90" s="120">
        <f>E90*H90</f>
        <v>0</v>
      </c>
      <c r="J90" s="119">
        <v>0</v>
      </c>
      <c r="K90" s="120">
        <f>E90*J90</f>
        <v>0</v>
      </c>
      <c r="O90" s="111"/>
      <c r="Z90" s="121"/>
      <c r="AA90" s="121">
        <v>1</v>
      </c>
      <c r="AB90" s="121">
        <v>7</v>
      </c>
      <c r="AC90" s="121">
        <v>7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CA90" s="121">
        <v>1</v>
      </c>
      <c r="CB90" s="121">
        <v>7</v>
      </c>
      <c r="CZ90" s="73">
        <v>2</v>
      </c>
    </row>
    <row r="91" spans="1:63" ht="25.5">
      <c r="A91" s="122"/>
      <c r="B91" s="123"/>
      <c r="C91" s="192" t="s">
        <v>171</v>
      </c>
      <c r="D91" s="193"/>
      <c r="E91" s="126">
        <v>42.35</v>
      </c>
      <c r="F91" s="127"/>
      <c r="G91" s="128"/>
      <c r="H91" s="129"/>
      <c r="I91" s="124"/>
      <c r="J91" s="130"/>
      <c r="K91" s="124"/>
      <c r="M91" s="131" t="s">
        <v>171</v>
      </c>
      <c r="O91" s="11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32" t="str">
        <f>C90</f>
        <v>Izolační systém nopovou folií, svisle včetně dodávky fólie, ukonč.lišty výška nopu 10 mm</v>
      </c>
      <c r="BE91" s="121"/>
      <c r="BF91" s="121"/>
      <c r="BG91" s="121"/>
      <c r="BH91" s="121"/>
      <c r="BI91" s="121"/>
      <c r="BJ91" s="121"/>
      <c r="BK91" s="121"/>
    </row>
    <row r="92" spans="1:104" ht="12.75">
      <c r="A92" s="112">
        <v>35</v>
      </c>
      <c r="B92" s="113" t="s">
        <v>172</v>
      </c>
      <c r="C92" s="114" t="s">
        <v>173</v>
      </c>
      <c r="D92" s="115" t="s">
        <v>9</v>
      </c>
      <c r="E92" s="116">
        <v>102.27525</v>
      </c>
      <c r="F92" s="117"/>
      <c r="G92" s="118">
        <f>E92*F92</f>
        <v>0</v>
      </c>
      <c r="H92" s="119">
        <v>0</v>
      </c>
      <c r="I92" s="120">
        <f>E92*H92</f>
        <v>0</v>
      </c>
      <c r="J92" s="119"/>
      <c r="K92" s="120">
        <f>E92*J92</f>
        <v>0</v>
      </c>
      <c r="O92" s="111"/>
      <c r="Z92" s="121"/>
      <c r="AA92" s="121">
        <v>7</v>
      </c>
      <c r="AB92" s="121">
        <v>1002</v>
      </c>
      <c r="AC92" s="121">
        <v>5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CA92" s="121">
        <v>7</v>
      </c>
      <c r="CB92" s="121">
        <v>1002</v>
      </c>
      <c r="CZ92" s="73">
        <v>2</v>
      </c>
    </row>
    <row r="93" spans="1:63" ht="12.75">
      <c r="A93" s="133" t="s">
        <v>35</v>
      </c>
      <c r="B93" s="134" t="s">
        <v>167</v>
      </c>
      <c r="C93" s="135" t="s">
        <v>168</v>
      </c>
      <c r="D93" s="136"/>
      <c r="E93" s="137"/>
      <c r="F93" s="137"/>
      <c r="G93" s="138">
        <f>SUM(G89:G92)</f>
        <v>0</v>
      </c>
      <c r="H93" s="139"/>
      <c r="I93" s="140">
        <f>SUM(I89:I92)</f>
        <v>0</v>
      </c>
      <c r="J93" s="141"/>
      <c r="K93" s="140">
        <f>SUM(K89:K92)</f>
        <v>0</v>
      </c>
      <c r="O93" s="111"/>
      <c r="X93" s="142">
        <f>K93</f>
        <v>0</v>
      </c>
      <c r="Y93" s="142">
        <f>I93</f>
        <v>0</v>
      </c>
      <c r="Z93" s="143">
        <f>G93</f>
        <v>0</v>
      </c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44"/>
      <c r="BB93" s="144"/>
      <c r="BC93" s="144"/>
      <c r="BD93" s="144"/>
      <c r="BE93" s="144"/>
      <c r="BF93" s="144"/>
      <c r="BG93" s="121"/>
      <c r="BH93" s="121"/>
      <c r="BI93" s="121"/>
      <c r="BJ93" s="121"/>
      <c r="BK93" s="121"/>
    </row>
    <row r="94" spans="1:15" ht="14.25" customHeight="1">
      <c r="A94" s="101" t="s">
        <v>31</v>
      </c>
      <c r="B94" s="102" t="s">
        <v>174</v>
      </c>
      <c r="C94" s="103" t="s">
        <v>175</v>
      </c>
      <c r="D94" s="104"/>
      <c r="E94" s="105"/>
      <c r="F94" s="105"/>
      <c r="G94" s="106"/>
      <c r="H94" s="107"/>
      <c r="I94" s="108"/>
      <c r="J94" s="109"/>
      <c r="K94" s="110"/>
      <c r="O94" s="111"/>
    </row>
    <row r="95" spans="1:104" ht="12.75">
      <c r="A95" s="112">
        <v>36</v>
      </c>
      <c r="B95" s="113" t="s">
        <v>176</v>
      </c>
      <c r="C95" s="114" t="s">
        <v>177</v>
      </c>
      <c r="D95" s="115" t="s">
        <v>54</v>
      </c>
      <c r="E95" s="116">
        <v>37.533</v>
      </c>
      <c r="F95" s="117"/>
      <c r="G95" s="118">
        <f>E95*F95</f>
        <v>0</v>
      </c>
      <c r="H95" s="119">
        <v>0</v>
      </c>
      <c r="I95" s="120">
        <f>E95*H95</f>
        <v>0</v>
      </c>
      <c r="J95" s="119">
        <v>0</v>
      </c>
      <c r="K95" s="120">
        <f>E95*J95</f>
        <v>0</v>
      </c>
      <c r="O95" s="111"/>
      <c r="Z95" s="121"/>
      <c r="AA95" s="121">
        <v>1</v>
      </c>
      <c r="AB95" s="121">
        <v>1</v>
      </c>
      <c r="AC95" s="121">
        <v>1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CA95" s="121">
        <v>1</v>
      </c>
      <c r="CB95" s="121">
        <v>1</v>
      </c>
      <c r="CZ95" s="73">
        <v>1</v>
      </c>
    </row>
    <row r="96" spans="1:63" ht="12.75">
      <c r="A96" s="122"/>
      <c r="B96" s="123"/>
      <c r="C96" s="192" t="s">
        <v>62</v>
      </c>
      <c r="D96" s="193"/>
      <c r="E96" s="126">
        <v>37.533</v>
      </c>
      <c r="F96" s="127"/>
      <c r="G96" s="128"/>
      <c r="H96" s="129"/>
      <c r="I96" s="124"/>
      <c r="J96" s="130"/>
      <c r="K96" s="124"/>
      <c r="M96" s="131" t="s">
        <v>62</v>
      </c>
      <c r="O96" s="11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32" t="str">
        <f>C95</f>
        <v>Poplatek za skládku horniny 1- 4</v>
      </c>
      <c r="BE96" s="121"/>
      <c r="BF96" s="121"/>
      <c r="BG96" s="121"/>
      <c r="BH96" s="121"/>
      <c r="BI96" s="121"/>
      <c r="BJ96" s="121"/>
      <c r="BK96" s="121"/>
    </row>
    <row r="97" spans="1:104" ht="12.75">
      <c r="A97" s="112">
        <v>37</v>
      </c>
      <c r="B97" s="113" t="s">
        <v>178</v>
      </c>
      <c r="C97" s="114" t="s">
        <v>179</v>
      </c>
      <c r="D97" s="115" t="s">
        <v>166</v>
      </c>
      <c r="E97" s="116">
        <v>89.892</v>
      </c>
      <c r="F97" s="117"/>
      <c r="G97" s="118">
        <f>E97*F97</f>
        <v>0</v>
      </c>
      <c r="H97" s="119">
        <v>0</v>
      </c>
      <c r="I97" s="120">
        <f>E97*H97</f>
        <v>0</v>
      </c>
      <c r="J97" s="119">
        <v>0</v>
      </c>
      <c r="K97" s="120">
        <f>E97*J97</f>
        <v>0</v>
      </c>
      <c r="O97" s="111"/>
      <c r="Z97" s="121"/>
      <c r="AA97" s="121">
        <v>1</v>
      </c>
      <c r="AB97" s="121">
        <v>3</v>
      </c>
      <c r="AC97" s="121">
        <v>3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CA97" s="121">
        <v>1</v>
      </c>
      <c r="CB97" s="121">
        <v>3</v>
      </c>
      <c r="CZ97" s="73">
        <v>1</v>
      </c>
    </row>
    <row r="98" spans="1:63" ht="12.75">
      <c r="A98" s="122"/>
      <c r="B98" s="123"/>
      <c r="C98" s="194" t="s">
        <v>180</v>
      </c>
      <c r="D98" s="195"/>
      <c r="E98" s="195"/>
      <c r="F98" s="195"/>
      <c r="G98" s="196"/>
      <c r="I98" s="124"/>
      <c r="K98" s="124"/>
      <c r="L98" s="125" t="s">
        <v>180</v>
      </c>
      <c r="O98" s="11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</row>
    <row r="99" spans="1:63" ht="12.75">
      <c r="A99" s="122"/>
      <c r="B99" s="123"/>
      <c r="C99" s="192" t="s">
        <v>181</v>
      </c>
      <c r="D99" s="193"/>
      <c r="E99" s="126">
        <v>89.892</v>
      </c>
      <c r="F99" s="127"/>
      <c r="G99" s="128"/>
      <c r="H99" s="129"/>
      <c r="I99" s="124"/>
      <c r="J99" s="130"/>
      <c r="K99" s="124"/>
      <c r="M99" s="131" t="s">
        <v>181</v>
      </c>
      <c r="O99" s="11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32" t="str">
        <f>C98</f>
        <v>materiál z podkladu, ostatní materiál</v>
      </c>
      <c r="BE99" s="121"/>
      <c r="BF99" s="121"/>
      <c r="BG99" s="121"/>
      <c r="BH99" s="121"/>
      <c r="BI99" s="121"/>
      <c r="BJ99" s="121"/>
      <c r="BK99" s="121"/>
    </row>
    <row r="100" spans="1:104" ht="12.75">
      <c r="A100" s="112">
        <v>38</v>
      </c>
      <c r="B100" s="113" t="s">
        <v>182</v>
      </c>
      <c r="C100" s="114" t="s">
        <v>183</v>
      </c>
      <c r="D100" s="115"/>
      <c r="E100" s="116">
        <v>15.3252</v>
      </c>
      <c r="F100" s="117">
        <v>0</v>
      </c>
      <c r="G100" s="118">
        <f>E100*F100</f>
        <v>0</v>
      </c>
      <c r="H100" s="119">
        <v>0</v>
      </c>
      <c r="I100" s="120">
        <f>E100*H100</f>
        <v>0</v>
      </c>
      <c r="J100" s="119">
        <v>0</v>
      </c>
      <c r="K100" s="120">
        <f>E100*J100</f>
        <v>0</v>
      </c>
      <c r="O100" s="111"/>
      <c r="Z100" s="121"/>
      <c r="AA100" s="121">
        <v>1</v>
      </c>
      <c r="AB100" s="121">
        <v>0</v>
      </c>
      <c r="AC100" s="121"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CA100" s="121">
        <v>1</v>
      </c>
      <c r="CB100" s="121">
        <v>0</v>
      </c>
      <c r="CZ100" s="73">
        <v>1</v>
      </c>
    </row>
    <row r="101" spans="1:63" ht="12.75">
      <c r="A101" s="122"/>
      <c r="B101" s="123"/>
      <c r="C101" s="194" t="s">
        <v>184</v>
      </c>
      <c r="D101" s="195"/>
      <c r="E101" s="195"/>
      <c r="F101" s="195"/>
      <c r="G101" s="196"/>
      <c r="I101" s="124"/>
      <c r="K101" s="124"/>
      <c r="L101" s="125" t="s">
        <v>184</v>
      </c>
      <c r="O101" s="11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</row>
    <row r="102" spans="1:63" ht="12.75">
      <c r="A102" s="122"/>
      <c r="B102" s="123"/>
      <c r="C102" s="192" t="s">
        <v>185</v>
      </c>
      <c r="D102" s="193"/>
      <c r="E102" s="126">
        <v>0</v>
      </c>
      <c r="F102" s="127"/>
      <c r="G102" s="128"/>
      <c r="H102" s="129"/>
      <c r="I102" s="124"/>
      <c r="J102" s="130"/>
      <c r="K102" s="124"/>
      <c r="M102" s="131" t="s">
        <v>185</v>
      </c>
      <c r="O102" s="11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32" t="str">
        <f>C101</f>
        <v>BEZ POPLATKŮ!!</v>
      </c>
      <c r="BE102" s="121"/>
      <c r="BF102" s="121"/>
      <c r="BG102" s="121"/>
      <c r="BH102" s="121"/>
      <c r="BI102" s="121"/>
      <c r="BJ102" s="121"/>
      <c r="BK102" s="121"/>
    </row>
    <row r="103" spans="1:63" ht="12.75">
      <c r="A103" s="122"/>
      <c r="B103" s="123"/>
      <c r="C103" s="192" t="s">
        <v>186</v>
      </c>
      <c r="D103" s="193"/>
      <c r="E103" s="126">
        <v>4.7334</v>
      </c>
      <c r="F103" s="127"/>
      <c r="G103" s="128"/>
      <c r="H103" s="129"/>
      <c r="I103" s="124"/>
      <c r="J103" s="130"/>
      <c r="K103" s="124"/>
      <c r="M103" s="131" t="s">
        <v>186</v>
      </c>
      <c r="O103" s="11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32" t="str">
        <f>C102</f>
        <v>kamenné obrubníky:0</v>
      </c>
      <c r="BE103" s="121"/>
      <c r="BF103" s="121"/>
      <c r="BG103" s="121"/>
      <c r="BH103" s="121"/>
      <c r="BI103" s="121"/>
      <c r="BJ103" s="121"/>
      <c r="BK103" s="121"/>
    </row>
    <row r="104" spans="1:63" ht="12.75">
      <c r="A104" s="122"/>
      <c r="B104" s="123"/>
      <c r="C104" s="192" t="s">
        <v>187</v>
      </c>
      <c r="D104" s="193"/>
      <c r="E104" s="126">
        <v>10.5918</v>
      </c>
      <c r="F104" s="127"/>
      <c r="G104" s="128"/>
      <c r="H104" s="129"/>
      <c r="I104" s="124"/>
      <c r="J104" s="130"/>
      <c r="K104" s="124"/>
      <c r="M104" s="131" t="s">
        <v>187</v>
      </c>
      <c r="O104" s="11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32" t="str">
        <f>C103</f>
        <v>dlažba 20%:23,667*0,2</v>
      </c>
      <c r="BE104" s="121"/>
      <c r="BF104" s="121"/>
      <c r="BG104" s="121"/>
      <c r="BH104" s="121"/>
      <c r="BI104" s="121"/>
      <c r="BJ104" s="121"/>
      <c r="BK104" s="121"/>
    </row>
    <row r="105" spans="1:104" ht="12.75">
      <c r="A105" s="112">
        <v>39</v>
      </c>
      <c r="B105" s="113" t="s">
        <v>188</v>
      </c>
      <c r="C105" s="114" t="s">
        <v>189</v>
      </c>
      <c r="D105" s="115" t="s">
        <v>166</v>
      </c>
      <c r="E105" s="116">
        <v>43.2476</v>
      </c>
      <c r="F105" s="117"/>
      <c r="G105" s="118">
        <f>E105*F105</f>
        <v>0</v>
      </c>
      <c r="H105" s="119">
        <v>0</v>
      </c>
      <c r="I105" s="120">
        <f>E105*H105</f>
        <v>0</v>
      </c>
      <c r="J105" s="119">
        <v>0</v>
      </c>
      <c r="K105" s="120">
        <f>E105*J105</f>
        <v>0</v>
      </c>
      <c r="O105" s="111"/>
      <c r="Z105" s="121"/>
      <c r="AA105" s="121">
        <v>1</v>
      </c>
      <c r="AB105" s="121">
        <v>3</v>
      </c>
      <c r="AC105" s="121">
        <v>3</v>
      </c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CA105" s="121">
        <v>1</v>
      </c>
      <c r="CB105" s="121">
        <v>3</v>
      </c>
      <c r="CZ105" s="73">
        <v>1</v>
      </c>
    </row>
    <row r="106" spans="1:63" ht="12.75">
      <c r="A106" s="122"/>
      <c r="B106" s="123"/>
      <c r="C106" s="194" t="s">
        <v>190</v>
      </c>
      <c r="D106" s="195"/>
      <c r="E106" s="195"/>
      <c r="F106" s="195"/>
      <c r="G106" s="196"/>
      <c r="I106" s="124"/>
      <c r="K106" s="124"/>
      <c r="L106" s="125" t="s">
        <v>190</v>
      </c>
      <c r="O106" s="11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</row>
    <row r="107" spans="1:63" ht="12.75">
      <c r="A107" s="122"/>
      <c r="B107" s="123"/>
      <c r="C107" s="192" t="s">
        <v>191</v>
      </c>
      <c r="D107" s="193"/>
      <c r="E107" s="126">
        <v>18.9336</v>
      </c>
      <c r="F107" s="127"/>
      <c r="G107" s="128"/>
      <c r="H107" s="129"/>
      <c r="I107" s="124"/>
      <c r="J107" s="130"/>
      <c r="K107" s="124"/>
      <c r="M107" s="131" t="s">
        <v>191</v>
      </c>
      <c r="O107" s="11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32" t="str">
        <f>C106</f>
        <v>určeno k recyklaci</v>
      </c>
      <c r="BE107" s="121"/>
      <c r="BF107" s="121"/>
      <c r="BG107" s="121"/>
      <c r="BH107" s="121"/>
      <c r="BI107" s="121"/>
      <c r="BJ107" s="121"/>
      <c r="BK107" s="121"/>
    </row>
    <row r="108" spans="1:63" ht="12.75">
      <c r="A108" s="122"/>
      <c r="B108" s="123"/>
      <c r="C108" s="192" t="s">
        <v>192</v>
      </c>
      <c r="D108" s="193"/>
      <c r="E108" s="126">
        <v>20.614</v>
      </c>
      <c r="F108" s="127"/>
      <c r="G108" s="128"/>
      <c r="H108" s="129"/>
      <c r="I108" s="124"/>
      <c r="J108" s="130"/>
      <c r="K108" s="124"/>
      <c r="M108" s="131" t="s">
        <v>192</v>
      </c>
      <c r="O108" s="11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32" t="str">
        <f>C107</f>
        <v>dlažba 80%:23,667*0,8</v>
      </c>
      <c r="BE108" s="121"/>
      <c r="BF108" s="121"/>
      <c r="BG108" s="121"/>
      <c r="BH108" s="121"/>
      <c r="BI108" s="121"/>
      <c r="BJ108" s="121"/>
      <c r="BK108" s="121"/>
    </row>
    <row r="109" spans="1:63" ht="12.75">
      <c r="A109" s="122"/>
      <c r="B109" s="123"/>
      <c r="C109" s="192" t="s">
        <v>193</v>
      </c>
      <c r="D109" s="193"/>
      <c r="E109" s="126">
        <v>3.7</v>
      </c>
      <c r="F109" s="127"/>
      <c r="G109" s="128"/>
      <c r="H109" s="129"/>
      <c r="I109" s="124"/>
      <c r="J109" s="130"/>
      <c r="K109" s="124"/>
      <c r="M109" s="131" t="s">
        <v>193</v>
      </c>
      <c r="O109" s="11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32" t="str">
        <f>C108</f>
        <v>chodníkový obrubník:20,614</v>
      </c>
      <c r="BE109" s="121"/>
      <c r="BF109" s="121"/>
      <c r="BG109" s="121"/>
      <c r="BH109" s="121"/>
      <c r="BI109" s="121"/>
      <c r="BJ109" s="121"/>
      <c r="BK109" s="121"/>
    </row>
    <row r="110" spans="1:63" ht="12.75">
      <c r="A110" s="133" t="s">
        <v>35</v>
      </c>
      <c r="B110" s="134" t="s">
        <v>174</v>
      </c>
      <c r="C110" s="135" t="s">
        <v>175</v>
      </c>
      <c r="D110" s="136"/>
      <c r="E110" s="137"/>
      <c r="F110" s="137"/>
      <c r="G110" s="138">
        <f>SUM(G94:G109)</f>
        <v>0</v>
      </c>
      <c r="H110" s="139"/>
      <c r="I110" s="140">
        <f>SUM(I94:I109)</f>
        <v>0</v>
      </c>
      <c r="J110" s="141"/>
      <c r="K110" s="140">
        <f>SUM(K94:K109)</f>
        <v>0</v>
      </c>
      <c r="O110" s="111"/>
      <c r="X110" s="142">
        <f>K110</f>
        <v>0</v>
      </c>
      <c r="Y110" s="142">
        <f>I110</f>
        <v>0</v>
      </c>
      <c r="Z110" s="143">
        <f>G110</f>
        <v>0</v>
      </c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44"/>
      <c r="BB110" s="144"/>
      <c r="BC110" s="144"/>
      <c r="BD110" s="144"/>
      <c r="BE110" s="144"/>
      <c r="BF110" s="144"/>
      <c r="BG110" s="121"/>
      <c r="BH110" s="121"/>
      <c r="BI110" s="121"/>
      <c r="BJ110" s="121"/>
      <c r="BK110" s="121"/>
    </row>
    <row r="111" spans="1:15" ht="14.25" customHeight="1">
      <c r="A111" s="101" t="s">
        <v>31</v>
      </c>
      <c r="B111" s="102" t="s">
        <v>194</v>
      </c>
      <c r="C111" s="103" t="s">
        <v>195</v>
      </c>
      <c r="D111" s="104"/>
      <c r="E111" s="105"/>
      <c r="F111" s="105"/>
      <c r="G111" s="106"/>
      <c r="H111" s="107"/>
      <c r="I111" s="108"/>
      <c r="J111" s="109"/>
      <c r="K111" s="110"/>
      <c r="O111" s="111"/>
    </row>
    <row r="112" spans="1:104" ht="12.75">
      <c r="A112" s="112">
        <v>40</v>
      </c>
      <c r="B112" s="113" t="s">
        <v>196</v>
      </c>
      <c r="C112" s="114" t="s">
        <v>197</v>
      </c>
      <c r="D112" s="115" t="s">
        <v>166</v>
      </c>
      <c r="E112" s="116">
        <v>148.4648</v>
      </c>
      <c r="F112" s="117"/>
      <c r="G112" s="118">
        <f>E112*F112</f>
        <v>0</v>
      </c>
      <c r="H112" s="119">
        <v>0</v>
      </c>
      <c r="I112" s="120">
        <f>E112*H112</f>
        <v>0</v>
      </c>
      <c r="J112" s="119">
        <v>0</v>
      </c>
      <c r="K112" s="120">
        <f>E112*J112</f>
        <v>0</v>
      </c>
      <c r="O112" s="111"/>
      <c r="Z112" s="121"/>
      <c r="AA112" s="121">
        <v>1</v>
      </c>
      <c r="AB112" s="121">
        <v>3</v>
      </c>
      <c r="AC112" s="121">
        <v>3</v>
      </c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CA112" s="121">
        <v>1</v>
      </c>
      <c r="CB112" s="121">
        <v>3</v>
      </c>
      <c r="CZ112" s="73">
        <v>1</v>
      </c>
    </row>
    <row r="113" spans="1:63" ht="12.75">
      <c r="A113" s="122"/>
      <c r="B113" s="123"/>
      <c r="C113" s="192" t="s">
        <v>198</v>
      </c>
      <c r="D113" s="193"/>
      <c r="E113" s="126">
        <v>148.4648</v>
      </c>
      <c r="F113" s="127"/>
      <c r="G113" s="128"/>
      <c r="H113" s="129"/>
      <c r="I113" s="124"/>
      <c r="J113" s="130"/>
      <c r="K113" s="124"/>
      <c r="M113" s="131" t="s">
        <v>198</v>
      </c>
      <c r="O113" s="11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32" t="str">
        <f>C112</f>
        <v>Vodorovná doprava suti po suchu do 1 km</v>
      </c>
      <c r="BE113" s="121"/>
      <c r="BF113" s="121"/>
      <c r="BG113" s="121"/>
      <c r="BH113" s="121"/>
      <c r="BI113" s="121"/>
      <c r="BJ113" s="121"/>
      <c r="BK113" s="121"/>
    </row>
    <row r="114" spans="1:104" ht="12.75">
      <c r="A114" s="112">
        <v>41</v>
      </c>
      <c r="B114" s="113" t="s">
        <v>199</v>
      </c>
      <c r="C114" s="114" t="s">
        <v>200</v>
      </c>
      <c r="D114" s="115" t="s">
        <v>166</v>
      </c>
      <c r="E114" s="116">
        <v>1776.7904</v>
      </c>
      <c r="F114" s="117"/>
      <c r="G114" s="118">
        <f>E114*F114</f>
        <v>0</v>
      </c>
      <c r="H114" s="119">
        <v>0</v>
      </c>
      <c r="I114" s="120">
        <f>E114*H114</f>
        <v>0</v>
      </c>
      <c r="J114" s="119">
        <v>0</v>
      </c>
      <c r="K114" s="120">
        <f>E114*J114</f>
        <v>0</v>
      </c>
      <c r="O114" s="111"/>
      <c r="Z114" s="121"/>
      <c r="AA114" s="121">
        <v>1</v>
      </c>
      <c r="AB114" s="121">
        <v>3</v>
      </c>
      <c r="AC114" s="121">
        <v>3</v>
      </c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CA114" s="121">
        <v>1</v>
      </c>
      <c r="CB114" s="121">
        <v>3</v>
      </c>
      <c r="CZ114" s="73">
        <v>1</v>
      </c>
    </row>
    <row r="115" spans="1:63" ht="12.75">
      <c r="A115" s="122"/>
      <c r="B115" s="123"/>
      <c r="C115" s="192" t="s">
        <v>201</v>
      </c>
      <c r="D115" s="193"/>
      <c r="E115" s="126">
        <v>45.9756</v>
      </c>
      <c r="F115" s="127"/>
      <c r="G115" s="128"/>
      <c r="H115" s="129"/>
      <c r="I115" s="124"/>
      <c r="J115" s="130"/>
      <c r="K115" s="124"/>
      <c r="M115" s="131" t="s">
        <v>201</v>
      </c>
      <c r="O115" s="11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32" t="str">
        <f>C114</f>
        <v>Příplatek za dopravu suti po suchu za další 1 km</v>
      </c>
      <c r="BE115" s="121"/>
      <c r="BF115" s="121"/>
      <c r="BG115" s="121"/>
      <c r="BH115" s="121"/>
      <c r="BI115" s="121"/>
      <c r="BJ115" s="121"/>
      <c r="BK115" s="121"/>
    </row>
    <row r="116" spans="1:63" ht="12.75">
      <c r="A116" s="122"/>
      <c r="B116" s="123"/>
      <c r="C116" s="192" t="s">
        <v>202</v>
      </c>
      <c r="D116" s="193"/>
      <c r="E116" s="126">
        <v>1730.8148</v>
      </c>
      <c r="F116" s="127"/>
      <c r="G116" s="128"/>
      <c r="H116" s="129"/>
      <c r="I116" s="124"/>
      <c r="J116" s="130"/>
      <c r="K116" s="124"/>
      <c r="M116" s="131" t="s">
        <v>202</v>
      </c>
      <c r="O116" s="11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32" t="str">
        <f>C115</f>
        <v>technický dvůr města:15,3252*3</v>
      </c>
      <c r="BE116" s="121"/>
      <c r="BF116" s="121"/>
      <c r="BG116" s="121"/>
      <c r="BH116" s="121"/>
      <c r="BI116" s="121"/>
      <c r="BJ116" s="121"/>
      <c r="BK116" s="121"/>
    </row>
    <row r="117" spans="1:104" ht="12.75">
      <c r="A117" s="112">
        <v>42</v>
      </c>
      <c r="B117" s="113" t="s">
        <v>203</v>
      </c>
      <c r="C117" s="114" t="s">
        <v>204</v>
      </c>
      <c r="D117" s="115" t="s">
        <v>166</v>
      </c>
      <c r="E117" s="116">
        <v>212.2709</v>
      </c>
      <c r="F117" s="117"/>
      <c r="G117" s="118">
        <f>E117*F117</f>
        <v>0</v>
      </c>
      <c r="H117" s="119">
        <v>0</v>
      </c>
      <c r="I117" s="120">
        <f>E117*H117</f>
        <v>0</v>
      </c>
      <c r="J117" s="119">
        <v>0</v>
      </c>
      <c r="K117" s="120">
        <f>E117*J117</f>
        <v>0</v>
      </c>
      <c r="O117" s="111"/>
      <c r="Z117" s="121"/>
      <c r="AA117" s="121">
        <v>1</v>
      </c>
      <c r="AB117" s="121">
        <v>3</v>
      </c>
      <c r="AC117" s="121">
        <v>3</v>
      </c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CA117" s="121">
        <v>1</v>
      </c>
      <c r="CB117" s="121">
        <v>3</v>
      </c>
      <c r="CZ117" s="73">
        <v>1</v>
      </c>
    </row>
    <row r="118" spans="1:63" ht="12.75">
      <c r="A118" s="133" t="s">
        <v>35</v>
      </c>
      <c r="B118" s="134" t="s">
        <v>194</v>
      </c>
      <c r="C118" s="135" t="s">
        <v>195</v>
      </c>
      <c r="D118" s="136"/>
      <c r="E118" s="137"/>
      <c r="F118" s="137"/>
      <c r="G118" s="138">
        <f>SUM(G111:G117)</f>
        <v>0</v>
      </c>
      <c r="H118" s="139"/>
      <c r="I118" s="140">
        <f>SUM(I111:I117)</f>
        <v>0</v>
      </c>
      <c r="J118" s="141"/>
      <c r="K118" s="140">
        <f>SUM(K111:K117)</f>
        <v>0</v>
      </c>
      <c r="O118" s="111"/>
      <c r="X118" s="142">
        <f>K118</f>
        <v>0</v>
      </c>
      <c r="Y118" s="142">
        <f>I118</f>
        <v>0</v>
      </c>
      <c r="Z118" s="143">
        <f>G118</f>
        <v>0</v>
      </c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44"/>
      <c r="BB118" s="144"/>
      <c r="BC118" s="144"/>
      <c r="BD118" s="144"/>
      <c r="BE118" s="144"/>
      <c r="BF118" s="144"/>
      <c r="BG118" s="121"/>
      <c r="BH118" s="121"/>
      <c r="BI118" s="121"/>
      <c r="BJ118" s="121"/>
      <c r="BK118" s="121"/>
    </row>
    <row r="119" spans="1:58" ht="12.75">
      <c r="A119" s="145" t="s">
        <v>36</v>
      </c>
      <c r="B119" s="146" t="s">
        <v>37</v>
      </c>
      <c r="C119" s="147"/>
      <c r="D119" s="148"/>
      <c r="E119" s="149"/>
      <c r="F119" s="149"/>
      <c r="G119" s="150">
        <f>SUM(Z7:Z119)</f>
        <v>0</v>
      </c>
      <c r="H119" s="151"/>
      <c r="I119" s="152">
        <f>SUM(Y7:Y119)</f>
        <v>202.84783190004418</v>
      </c>
      <c r="J119" s="151"/>
      <c r="K119" s="152">
        <f>SUM(X7:X119)</f>
        <v>-150.0927999999998</v>
      </c>
      <c r="O119" s="111"/>
      <c r="BA119" s="153"/>
      <c r="BB119" s="153"/>
      <c r="BC119" s="153"/>
      <c r="BD119" s="153"/>
      <c r="BE119" s="153"/>
      <c r="BF119" s="153"/>
    </row>
    <row r="120" ht="12.75">
      <c r="E120" s="73"/>
    </row>
    <row r="121" spans="1:5" ht="12.75">
      <c r="A121" s="154"/>
      <c r="E121" s="73"/>
    </row>
    <row r="122" spans="1:7" ht="12.75">
      <c r="A122" s="155"/>
      <c r="B122" s="156"/>
      <c r="C122" s="157" t="s">
        <v>38</v>
      </c>
      <c r="D122" s="156"/>
      <c r="E122" s="158"/>
      <c r="F122" s="156"/>
      <c r="G122" s="159" t="s">
        <v>39</v>
      </c>
    </row>
    <row r="123" spans="1:7" ht="12.75">
      <c r="A123" s="160"/>
      <c r="B123" s="161"/>
      <c r="C123" s="162" t="s">
        <v>205</v>
      </c>
      <c r="D123" s="163"/>
      <c r="E123" s="164"/>
      <c r="F123" s="164"/>
      <c r="G123" s="165">
        <v>0</v>
      </c>
    </row>
    <row r="124" spans="1:7" ht="12.75">
      <c r="A124" s="160"/>
      <c r="B124" s="161"/>
      <c r="C124" s="162" t="s">
        <v>40</v>
      </c>
      <c r="D124" s="163"/>
      <c r="E124" s="164"/>
      <c r="F124" s="164"/>
      <c r="G124" s="165">
        <v>0</v>
      </c>
    </row>
    <row r="125" spans="1:7" ht="12.75">
      <c r="A125" s="160"/>
      <c r="B125" s="161"/>
      <c r="C125" s="162" t="s">
        <v>41</v>
      </c>
      <c r="D125" s="163"/>
      <c r="E125" s="164"/>
      <c r="F125" s="164"/>
      <c r="G125" s="165">
        <v>0</v>
      </c>
    </row>
    <row r="126" spans="1:7" ht="12.75">
      <c r="A126" s="160"/>
      <c r="B126" s="161"/>
      <c r="C126" s="162" t="s">
        <v>42</v>
      </c>
      <c r="D126" s="163"/>
      <c r="E126" s="164"/>
      <c r="F126" s="164"/>
      <c r="G126" s="165">
        <v>0</v>
      </c>
    </row>
    <row r="127" spans="1:7" ht="12.75">
      <c r="A127" s="160"/>
      <c r="B127" s="161"/>
      <c r="C127" s="162" t="s">
        <v>43</v>
      </c>
      <c r="D127" s="163"/>
      <c r="E127" s="164"/>
      <c r="F127" s="164"/>
      <c r="G127" s="165"/>
    </row>
    <row r="128" spans="1:7" ht="12.75">
      <c r="A128" s="160"/>
      <c r="B128" s="161"/>
      <c r="C128" s="162" t="s">
        <v>44</v>
      </c>
      <c r="D128" s="163"/>
      <c r="E128" s="164"/>
      <c r="F128" s="164"/>
      <c r="G128" s="165">
        <v>0</v>
      </c>
    </row>
    <row r="129" spans="1:7" ht="12.75">
      <c r="A129" s="160"/>
      <c r="B129" s="161"/>
      <c r="C129" s="162" t="s">
        <v>45</v>
      </c>
      <c r="D129" s="163"/>
      <c r="E129" s="164"/>
      <c r="F129" s="164"/>
      <c r="G129" s="165"/>
    </row>
    <row r="130" spans="1:7" ht="12.75">
      <c r="A130" s="160"/>
      <c r="B130" s="161"/>
      <c r="C130" s="162" t="s">
        <v>46</v>
      </c>
      <c r="D130" s="163"/>
      <c r="E130" s="164"/>
      <c r="F130" s="164"/>
      <c r="G130" s="165">
        <v>0</v>
      </c>
    </row>
    <row r="131" spans="1:7" ht="12.75">
      <c r="A131" s="166"/>
      <c r="B131" s="167" t="s">
        <v>39</v>
      </c>
      <c r="C131" s="168"/>
      <c r="D131" s="169"/>
      <c r="E131" s="170"/>
      <c r="F131" s="170"/>
      <c r="G131" s="171">
        <f>SUM(G123:G130)</f>
        <v>0</v>
      </c>
    </row>
    <row r="132" ht="12.75">
      <c r="E132" s="73"/>
    </row>
    <row r="133" ht="12.75">
      <c r="E133" s="73"/>
    </row>
    <row r="134" ht="12.75">
      <c r="E134" s="73"/>
    </row>
    <row r="135" spans="3:5" ht="12.75">
      <c r="C135" s="130"/>
      <c r="E135" s="73"/>
    </row>
    <row r="136" ht="12.75">
      <c r="E136" s="73"/>
    </row>
    <row r="137" ht="12.75">
      <c r="E137" s="73"/>
    </row>
    <row r="138" ht="12.75">
      <c r="E138" s="73"/>
    </row>
    <row r="139" ht="12.75">
      <c r="E139" s="73"/>
    </row>
    <row r="140" ht="12.75">
      <c r="E140" s="73"/>
    </row>
    <row r="141" ht="12.75">
      <c r="E141" s="73"/>
    </row>
    <row r="142" ht="12.75">
      <c r="E142" s="73"/>
    </row>
    <row r="143" ht="12.75">
      <c r="E143" s="73"/>
    </row>
    <row r="144" ht="12.75">
      <c r="E144" s="73"/>
    </row>
    <row r="145" ht="12.75">
      <c r="E145" s="73"/>
    </row>
    <row r="146" ht="12.75">
      <c r="E146" s="73"/>
    </row>
    <row r="147" ht="12.75">
      <c r="E147" s="73"/>
    </row>
    <row r="148" ht="12.75">
      <c r="E148" s="73"/>
    </row>
    <row r="149" spans="1:7" ht="12.75">
      <c r="A149" s="130"/>
      <c r="B149" s="130"/>
      <c r="C149" s="130"/>
      <c r="D149" s="130"/>
      <c r="E149" s="130"/>
      <c r="F149" s="130"/>
      <c r="G149" s="130"/>
    </row>
    <row r="150" spans="1:7" ht="12.75">
      <c r="A150" s="130"/>
      <c r="B150" s="130"/>
      <c r="C150" s="130"/>
      <c r="D150" s="130"/>
      <c r="E150" s="130"/>
      <c r="F150" s="130"/>
      <c r="G150" s="130"/>
    </row>
    <row r="151" spans="1:7" ht="12.75">
      <c r="A151" s="130"/>
      <c r="B151" s="130"/>
      <c r="C151" s="130"/>
      <c r="D151" s="130"/>
      <c r="E151" s="130"/>
      <c r="F151" s="130"/>
      <c r="G151" s="130"/>
    </row>
    <row r="152" spans="1:7" ht="12.75">
      <c r="A152" s="130"/>
      <c r="B152" s="130"/>
      <c r="C152" s="130"/>
      <c r="D152" s="130"/>
      <c r="E152" s="130"/>
      <c r="F152" s="130"/>
      <c r="G152" s="130"/>
    </row>
    <row r="153" ht="12.75">
      <c r="E153" s="73"/>
    </row>
    <row r="154" ht="12.75">
      <c r="E154" s="73"/>
    </row>
    <row r="155" ht="12.75">
      <c r="E155" s="73"/>
    </row>
    <row r="156" ht="12.75">
      <c r="E156" s="73"/>
    </row>
    <row r="157" ht="12.75">
      <c r="E157" s="73"/>
    </row>
    <row r="158" ht="12.75">
      <c r="E158" s="73"/>
    </row>
    <row r="159" ht="12.75">
      <c r="E159" s="73"/>
    </row>
    <row r="160" ht="12.75">
      <c r="E160" s="73"/>
    </row>
    <row r="161" ht="12.75">
      <c r="E161" s="73"/>
    </row>
    <row r="162" ht="12.75">
      <c r="E162" s="73"/>
    </row>
    <row r="163" ht="12.75">
      <c r="E163" s="73"/>
    </row>
    <row r="164" ht="12.75">
      <c r="E164" s="73"/>
    </row>
    <row r="165" ht="12.75">
      <c r="E165" s="73"/>
    </row>
    <row r="166" ht="12.75">
      <c r="E166" s="73"/>
    </row>
    <row r="167" ht="12.75">
      <c r="E167" s="73"/>
    </row>
    <row r="168" ht="12.75">
      <c r="E168" s="73"/>
    </row>
    <row r="169" ht="12.75">
      <c r="E169" s="73"/>
    </row>
    <row r="170" ht="12.75">
      <c r="E170" s="73"/>
    </row>
    <row r="171" ht="12.75">
      <c r="E171" s="73"/>
    </row>
    <row r="172" ht="12.75">
      <c r="E172" s="73"/>
    </row>
    <row r="173" ht="12.75">
      <c r="E173" s="73"/>
    </row>
    <row r="174" ht="12.75">
      <c r="E174" s="73"/>
    </row>
    <row r="175" ht="12.75">
      <c r="E175" s="73"/>
    </row>
    <row r="176" ht="12.75">
      <c r="E176" s="73"/>
    </row>
    <row r="177" ht="12.75">
      <c r="E177" s="73"/>
    </row>
    <row r="178" ht="12.75">
      <c r="E178" s="73"/>
    </row>
    <row r="179" ht="12.75">
      <c r="E179" s="73"/>
    </row>
    <row r="180" ht="12.75">
      <c r="E180" s="73"/>
    </row>
    <row r="181" ht="12.75">
      <c r="E181" s="73"/>
    </row>
    <row r="182" ht="12.75">
      <c r="E182" s="73"/>
    </row>
    <row r="183" ht="12.75">
      <c r="E183" s="73"/>
    </row>
    <row r="184" spans="1:2" ht="12.75">
      <c r="A184" s="172"/>
      <c r="B184" s="172"/>
    </row>
    <row r="185" spans="1:7" ht="12.75">
      <c r="A185" s="130"/>
      <c r="B185" s="130"/>
      <c r="C185" s="173"/>
      <c r="D185" s="173"/>
      <c r="E185" s="174"/>
      <c r="F185" s="173"/>
      <c r="G185" s="175"/>
    </row>
    <row r="186" spans="1:7" ht="12.75">
      <c r="A186" s="176"/>
      <c r="B186" s="176"/>
      <c r="C186" s="130"/>
      <c r="D186" s="130"/>
      <c r="E186" s="177"/>
      <c r="F186" s="130"/>
      <c r="G186" s="130"/>
    </row>
    <row r="187" spans="1:7" ht="12.75">
      <c r="A187" s="130"/>
      <c r="B187" s="130"/>
      <c r="C187" s="130"/>
      <c r="D187" s="130"/>
      <c r="E187" s="177"/>
      <c r="F187" s="130"/>
      <c r="G187" s="130"/>
    </row>
    <row r="188" spans="1:7" ht="12.75">
      <c r="A188" s="130"/>
      <c r="B188" s="130"/>
      <c r="C188" s="130"/>
      <c r="D188" s="130"/>
      <c r="E188" s="177"/>
      <c r="F188" s="130"/>
      <c r="G188" s="130"/>
    </row>
    <row r="189" spans="1:7" ht="12.75">
      <c r="A189" s="130"/>
      <c r="B189" s="130"/>
      <c r="C189" s="130"/>
      <c r="D189" s="130"/>
      <c r="E189" s="177"/>
      <c r="F189" s="130"/>
      <c r="G189" s="130"/>
    </row>
    <row r="190" spans="1:7" ht="12.75">
      <c r="A190" s="130"/>
      <c r="B190" s="130"/>
      <c r="C190" s="130"/>
      <c r="D190" s="130"/>
      <c r="E190" s="177"/>
      <c r="F190" s="130"/>
      <c r="G190" s="130"/>
    </row>
    <row r="191" spans="1:7" ht="12.75">
      <c r="A191" s="130"/>
      <c r="B191" s="130"/>
      <c r="C191" s="130"/>
      <c r="D191" s="130"/>
      <c r="E191" s="177"/>
      <c r="F191" s="130"/>
      <c r="G191" s="130"/>
    </row>
    <row r="192" spans="1:7" ht="12.75">
      <c r="A192" s="130"/>
      <c r="B192" s="130"/>
      <c r="C192" s="130"/>
      <c r="D192" s="130"/>
      <c r="E192" s="177"/>
      <c r="F192" s="130"/>
      <c r="G192" s="130"/>
    </row>
    <row r="193" spans="1:7" ht="12.75">
      <c r="A193" s="130"/>
      <c r="B193" s="130"/>
      <c r="C193" s="130"/>
      <c r="D193" s="130"/>
      <c r="E193" s="177"/>
      <c r="F193" s="130"/>
      <c r="G193" s="130"/>
    </row>
    <row r="194" spans="1:7" ht="12.75">
      <c r="A194" s="130"/>
      <c r="B194" s="130"/>
      <c r="C194" s="130"/>
      <c r="D194" s="130"/>
      <c r="E194" s="177"/>
      <c r="F194" s="130"/>
      <c r="G194" s="130"/>
    </row>
    <row r="195" spans="1:7" ht="12.75">
      <c r="A195" s="130"/>
      <c r="B195" s="130"/>
      <c r="C195" s="130"/>
      <c r="D195" s="130"/>
      <c r="E195" s="177"/>
      <c r="F195" s="130"/>
      <c r="G195" s="130"/>
    </row>
    <row r="196" spans="1:7" ht="12.75">
      <c r="A196" s="130"/>
      <c r="B196" s="130"/>
      <c r="C196" s="130"/>
      <c r="D196" s="130"/>
      <c r="E196" s="177"/>
      <c r="F196" s="130"/>
      <c r="G196" s="130"/>
    </row>
    <row r="197" spans="1:7" ht="12.75">
      <c r="A197" s="130"/>
      <c r="B197" s="130"/>
      <c r="C197" s="130"/>
      <c r="D197" s="130"/>
      <c r="E197" s="177"/>
      <c r="F197" s="130"/>
      <c r="G197" s="130"/>
    </row>
    <row r="198" spans="1:7" ht="12.75">
      <c r="A198" s="130"/>
      <c r="B198" s="130"/>
      <c r="C198" s="130"/>
      <c r="D198" s="130"/>
      <c r="E198" s="177"/>
      <c r="F198" s="130"/>
      <c r="G198" s="130"/>
    </row>
    <row r="1103" spans="1:7" ht="12.75">
      <c r="A1103" s="178"/>
      <c r="B1103" s="179"/>
      <c r="C1103" s="180" t="s">
        <v>40</v>
      </c>
      <c r="D1103" s="181"/>
      <c r="E1103" s="182"/>
      <c r="F1103" s="182"/>
      <c r="G1103" s="183">
        <v>100000</v>
      </c>
    </row>
    <row r="1104" spans="1:7" ht="12.75">
      <c r="A1104" s="178"/>
      <c r="B1104" s="179"/>
      <c r="C1104" s="180" t="s">
        <v>41</v>
      </c>
      <c r="D1104" s="181"/>
      <c r="E1104" s="182"/>
      <c r="F1104" s="182"/>
      <c r="G1104" s="183">
        <v>100000</v>
      </c>
    </row>
    <row r="1105" spans="1:7" ht="12.75">
      <c r="A1105" s="178"/>
      <c r="B1105" s="179"/>
      <c r="C1105" s="180" t="s">
        <v>42</v>
      </c>
      <c r="D1105" s="181"/>
      <c r="E1105" s="182"/>
      <c r="F1105" s="182"/>
      <c r="G1105" s="183">
        <v>100000</v>
      </c>
    </row>
    <row r="1106" spans="1:7" ht="12.75">
      <c r="A1106" s="178"/>
      <c r="B1106" s="179"/>
      <c r="C1106" s="180" t="s">
        <v>43</v>
      </c>
      <c r="D1106" s="181"/>
      <c r="E1106" s="182"/>
      <c r="F1106" s="182"/>
      <c r="G1106" s="183">
        <v>100000</v>
      </c>
    </row>
    <row r="1107" spans="1:7" ht="12.75">
      <c r="A1107" s="178"/>
      <c r="B1107" s="179"/>
      <c r="C1107" s="180" t="s">
        <v>44</v>
      </c>
      <c r="D1107" s="181"/>
      <c r="E1107" s="182"/>
      <c r="F1107" s="182"/>
      <c r="G1107" s="183">
        <v>100000</v>
      </c>
    </row>
    <row r="1108" spans="1:7" ht="12.75">
      <c r="A1108" s="178"/>
      <c r="B1108" s="179"/>
      <c r="C1108" s="180" t="s">
        <v>45</v>
      </c>
      <c r="D1108" s="181"/>
      <c r="E1108" s="182"/>
      <c r="F1108" s="182"/>
      <c r="G1108" s="183">
        <v>100000</v>
      </c>
    </row>
    <row r="1109" spans="1:7" ht="12.75">
      <c r="A1109" s="178"/>
      <c r="B1109" s="179"/>
      <c r="C1109" s="180" t="s">
        <v>46</v>
      </c>
      <c r="D1109" s="181"/>
      <c r="E1109" s="182"/>
      <c r="F1109" s="182"/>
      <c r="G1109" s="183">
        <v>100000</v>
      </c>
    </row>
  </sheetData>
  <mergeCells count="49">
    <mergeCell ref="C33:D33"/>
    <mergeCell ref="A1:G1"/>
    <mergeCell ref="C12:D12"/>
    <mergeCell ref="C16:D16"/>
    <mergeCell ref="C18:D18"/>
    <mergeCell ref="C20:D20"/>
    <mergeCell ref="C24:D24"/>
    <mergeCell ref="C26:D26"/>
    <mergeCell ref="C28:D28"/>
    <mergeCell ref="C30:D30"/>
    <mergeCell ref="C32:D32"/>
    <mergeCell ref="C54:D54"/>
    <mergeCell ref="C55:D55"/>
    <mergeCell ref="C58:G58"/>
    <mergeCell ref="C37:G37"/>
    <mergeCell ref="C38:D38"/>
    <mergeCell ref="C40:G40"/>
    <mergeCell ref="C41:D41"/>
    <mergeCell ref="C44:D44"/>
    <mergeCell ref="C48:G48"/>
    <mergeCell ref="C49:D49"/>
    <mergeCell ref="C50:D50"/>
    <mergeCell ref="C52:D52"/>
    <mergeCell ref="C53:D53"/>
    <mergeCell ref="C102:D102"/>
    <mergeCell ref="C76:G76"/>
    <mergeCell ref="C77:D77"/>
    <mergeCell ref="C59:D59"/>
    <mergeCell ref="C61:D61"/>
    <mergeCell ref="C65:D65"/>
    <mergeCell ref="C67:D67"/>
    <mergeCell ref="C69:D69"/>
    <mergeCell ref="C71:G71"/>
    <mergeCell ref="C72:D72"/>
    <mergeCell ref="C74:D74"/>
    <mergeCell ref="C91:D91"/>
    <mergeCell ref="C96:D96"/>
    <mergeCell ref="C98:G98"/>
    <mergeCell ref="C99:D99"/>
    <mergeCell ref="C101:G101"/>
    <mergeCell ref="C113:D113"/>
    <mergeCell ref="C115:D115"/>
    <mergeCell ref="C116:D116"/>
    <mergeCell ref="C103:D103"/>
    <mergeCell ref="C104:D104"/>
    <mergeCell ref="C106:G106"/>
    <mergeCell ref="C107:D107"/>
    <mergeCell ref="C108:D108"/>
    <mergeCell ref="C109:D109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82E6A-A383-4C09-ABBD-3DC7656F8D84}">
  <dimension ref="A1:CZ1120"/>
  <sheetViews>
    <sheetView showGridLines="0" showZeros="0" workbookViewId="0" topLeftCell="A1">
      <selection activeCell="L11" sqref="L11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256" width="9.125" style="73" customWidth="1"/>
    <col min="257" max="257" width="4.375" style="73" customWidth="1"/>
    <col min="258" max="258" width="11.625" style="73" customWidth="1"/>
    <col min="259" max="259" width="40.375" style="73" customWidth="1"/>
    <col min="260" max="260" width="5.625" style="73" customWidth="1"/>
    <col min="261" max="261" width="8.625" style="73" customWidth="1"/>
    <col min="262" max="262" width="9.875" style="73" customWidth="1"/>
    <col min="263" max="263" width="13.875" style="73" customWidth="1"/>
    <col min="264" max="264" width="11.00390625" style="73" customWidth="1"/>
    <col min="265" max="265" width="9.75390625" style="73" customWidth="1"/>
    <col min="266" max="266" width="11.25390625" style="73" customWidth="1"/>
    <col min="267" max="267" width="10.375" style="73" customWidth="1"/>
    <col min="268" max="268" width="75.375" style="73" customWidth="1"/>
    <col min="269" max="269" width="45.25390625" style="73" customWidth="1"/>
    <col min="270" max="311" width="9.125" style="73" customWidth="1"/>
    <col min="312" max="312" width="62.25390625" style="73" customWidth="1"/>
    <col min="313" max="512" width="9.125" style="73" customWidth="1"/>
    <col min="513" max="513" width="4.375" style="73" customWidth="1"/>
    <col min="514" max="514" width="11.625" style="73" customWidth="1"/>
    <col min="515" max="515" width="40.375" style="73" customWidth="1"/>
    <col min="516" max="516" width="5.625" style="73" customWidth="1"/>
    <col min="517" max="517" width="8.625" style="73" customWidth="1"/>
    <col min="518" max="518" width="9.875" style="73" customWidth="1"/>
    <col min="519" max="519" width="13.875" style="73" customWidth="1"/>
    <col min="520" max="520" width="11.00390625" style="73" customWidth="1"/>
    <col min="521" max="521" width="9.75390625" style="73" customWidth="1"/>
    <col min="522" max="522" width="11.25390625" style="73" customWidth="1"/>
    <col min="523" max="523" width="10.375" style="73" customWidth="1"/>
    <col min="524" max="524" width="75.375" style="73" customWidth="1"/>
    <col min="525" max="525" width="45.25390625" style="73" customWidth="1"/>
    <col min="526" max="567" width="9.125" style="73" customWidth="1"/>
    <col min="568" max="568" width="62.25390625" style="73" customWidth="1"/>
    <col min="569" max="768" width="9.125" style="73" customWidth="1"/>
    <col min="769" max="769" width="4.375" style="73" customWidth="1"/>
    <col min="770" max="770" width="11.625" style="73" customWidth="1"/>
    <col min="771" max="771" width="40.375" style="73" customWidth="1"/>
    <col min="772" max="772" width="5.625" style="73" customWidth="1"/>
    <col min="773" max="773" width="8.625" style="73" customWidth="1"/>
    <col min="774" max="774" width="9.875" style="73" customWidth="1"/>
    <col min="775" max="775" width="13.875" style="73" customWidth="1"/>
    <col min="776" max="776" width="11.00390625" style="73" customWidth="1"/>
    <col min="777" max="777" width="9.75390625" style="73" customWidth="1"/>
    <col min="778" max="778" width="11.25390625" style="73" customWidth="1"/>
    <col min="779" max="779" width="10.375" style="73" customWidth="1"/>
    <col min="780" max="780" width="75.375" style="73" customWidth="1"/>
    <col min="781" max="781" width="45.25390625" style="73" customWidth="1"/>
    <col min="782" max="823" width="9.125" style="73" customWidth="1"/>
    <col min="824" max="824" width="62.25390625" style="73" customWidth="1"/>
    <col min="825" max="1024" width="9.125" style="73" customWidth="1"/>
    <col min="1025" max="1025" width="4.375" style="73" customWidth="1"/>
    <col min="1026" max="1026" width="11.625" style="73" customWidth="1"/>
    <col min="1027" max="1027" width="40.375" style="73" customWidth="1"/>
    <col min="1028" max="1028" width="5.625" style="73" customWidth="1"/>
    <col min="1029" max="1029" width="8.625" style="73" customWidth="1"/>
    <col min="1030" max="1030" width="9.875" style="73" customWidth="1"/>
    <col min="1031" max="1031" width="13.875" style="73" customWidth="1"/>
    <col min="1032" max="1032" width="11.00390625" style="73" customWidth="1"/>
    <col min="1033" max="1033" width="9.75390625" style="73" customWidth="1"/>
    <col min="1034" max="1034" width="11.25390625" style="73" customWidth="1"/>
    <col min="1035" max="1035" width="10.375" style="73" customWidth="1"/>
    <col min="1036" max="1036" width="75.375" style="73" customWidth="1"/>
    <col min="1037" max="1037" width="45.25390625" style="73" customWidth="1"/>
    <col min="1038" max="1079" width="9.125" style="73" customWidth="1"/>
    <col min="1080" max="1080" width="62.25390625" style="73" customWidth="1"/>
    <col min="1081" max="1280" width="9.125" style="73" customWidth="1"/>
    <col min="1281" max="1281" width="4.375" style="73" customWidth="1"/>
    <col min="1282" max="1282" width="11.625" style="73" customWidth="1"/>
    <col min="1283" max="1283" width="40.375" style="73" customWidth="1"/>
    <col min="1284" max="1284" width="5.625" style="73" customWidth="1"/>
    <col min="1285" max="1285" width="8.625" style="73" customWidth="1"/>
    <col min="1286" max="1286" width="9.875" style="73" customWidth="1"/>
    <col min="1287" max="1287" width="13.875" style="73" customWidth="1"/>
    <col min="1288" max="1288" width="11.00390625" style="73" customWidth="1"/>
    <col min="1289" max="1289" width="9.75390625" style="73" customWidth="1"/>
    <col min="1290" max="1290" width="11.25390625" style="73" customWidth="1"/>
    <col min="1291" max="1291" width="10.375" style="73" customWidth="1"/>
    <col min="1292" max="1292" width="75.375" style="73" customWidth="1"/>
    <col min="1293" max="1293" width="45.25390625" style="73" customWidth="1"/>
    <col min="1294" max="1335" width="9.125" style="73" customWidth="1"/>
    <col min="1336" max="1336" width="62.25390625" style="73" customWidth="1"/>
    <col min="1337" max="1536" width="9.125" style="73" customWidth="1"/>
    <col min="1537" max="1537" width="4.375" style="73" customWidth="1"/>
    <col min="1538" max="1538" width="11.625" style="73" customWidth="1"/>
    <col min="1539" max="1539" width="40.375" style="73" customWidth="1"/>
    <col min="1540" max="1540" width="5.625" style="73" customWidth="1"/>
    <col min="1541" max="1541" width="8.625" style="73" customWidth="1"/>
    <col min="1542" max="1542" width="9.875" style="73" customWidth="1"/>
    <col min="1543" max="1543" width="13.875" style="73" customWidth="1"/>
    <col min="1544" max="1544" width="11.00390625" style="73" customWidth="1"/>
    <col min="1545" max="1545" width="9.75390625" style="73" customWidth="1"/>
    <col min="1546" max="1546" width="11.25390625" style="73" customWidth="1"/>
    <col min="1547" max="1547" width="10.375" style="73" customWidth="1"/>
    <col min="1548" max="1548" width="75.375" style="73" customWidth="1"/>
    <col min="1549" max="1549" width="45.25390625" style="73" customWidth="1"/>
    <col min="1550" max="1591" width="9.125" style="73" customWidth="1"/>
    <col min="1592" max="1592" width="62.25390625" style="73" customWidth="1"/>
    <col min="1593" max="1792" width="9.125" style="73" customWidth="1"/>
    <col min="1793" max="1793" width="4.375" style="73" customWidth="1"/>
    <col min="1794" max="1794" width="11.625" style="73" customWidth="1"/>
    <col min="1795" max="1795" width="40.375" style="73" customWidth="1"/>
    <col min="1796" max="1796" width="5.625" style="73" customWidth="1"/>
    <col min="1797" max="1797" width="8.625" style="73" customWidth="1"/>
    <col min="1798" max="1798" width="9.875" style="73" customWidth="1"/>
    <col min="1799" max="1799" width="13.875" style="73" customWidth="1"/>
    <col min="1800" max="1800" width="11.00390625" style="73" customWidth="1"/>
    <col min="1801" max="1801" width="9.75390625" style="73" customWidth="1"/>
    <col min="1802" max="1802" width="11.25390625" style="73" customWidth="1"/>
    <col min="1803" max="1803" width="10.375" style="73" customWidth="1"/>
    <col min="1804" max="1804" width="75.375" style="73" customWidth="1"/>
    <col min="1805" max="1805" width="45.25390625" style="73" customWidth="1"/>
    <col min="1806" max="1847" width="9.125" style="73" customWidth="1"/>
    <col min="1848" max="1848" width="62.25390625" style="73" customWidth="1"/>
    <col min="1849" max="2048" width="9.125" style="73" customWidth="1"/>
    <col min="2049" max="2049" width="4.375" style="73" customWidth="1"/>
    <col min="2050" max="2050" width="11.625" style="73" customWidth="1"/>
    <col min="2051" max="2051" width="40.375" style="73" customWidth="1"/>
    <col min="2052" max="2052" width="5.625" style="73" customWidth="1"/>
    <col min="2053" max="2053" width="8.625" style="73" customWidth="1"/>
    <col min="2054" max="2054" width="9.875" style="73" customWidth="1"/>
    <col min="2055" max="2055" width="13.875" style="73" customWidth="1"/>
    <col min="2056" max="2056" width="11.00390625" style="73" customWidth="1"/>
    <col min="2057" max="2057" width="9.75390625" style="73" customWidth="1"/>
    <col min="2058" max="2058" width="11.25390625" style="73" customWidth="1"/>
    <col min="2059" max="2059" width="10.375" style="73" customWidth="1"/>
    <col min="2060" max="2060" width="75.375" style="73" customWidth="1"/>
    <col min="2061" max="2061" width="45.25390625" style="73" customWidth="1"/>
    <col min="2062" max="2103" width="9.125" style="73" customWidth="1"/>
    <col min="2104" max="2104" width="62.25390625" style="73" customWidth="1"/>
    <col min="2105" max="2304" width="9.125" style="73" customWidth="1"/>
    <col min="2305" max="2305" width="4.375" style="73" customWidth="1"/>
    <col min="2306" max="2306" width="11.625" style="73" customWidth="1"/>
    <col min="2307" max="2307" width="40.375" style="73" customWidth="1"/>
    <col min="2308" max="2308" width="5.625" style="73" customWidth="1"/>
    <col min="2309" max="2309" width="8.625" style="73" customWidth="1"/>
    <col min="2310" max="2310" width="9.875" style="73" customWidth="1"/>
    <col min="2311" max="2311" width="13.875" style="73" customWidth="1"/>
    <col min="2312" max="2312" width="11.00390625" style="73" customWidth="1"/>
    <col min="2313" max="2313" width="9.75390625" style="73" customWidth="1"/>
    <col min="2314" max="2314" width="11.25390625" style="73" customWidth="1"/>
    <col min="2315" max="2315" width="10.375" style="73" customWidth="1"/>
    <col min="2316" max="2316" width="75.375" style="73" customWidth="1"/>
    <col min="2317" max="2317" width="45.25390625" style="73" customWidth="1"/>
    <col min="2318" max="2359" width="9.125" style="73" customWidth="1"/>
    <col min="2360" max="2360" width="62.25390625" style="73" customWidth="1"/>
    <col min="2361" max="2560" width="9.125" style="73" customWidth="1"/>
    <col min="2561" max="2561" width="4.375" style="73" customWidth="1"/>
    <col min="2562" max="2562" width="11.625" style="73" customWidth="1"/>
    <col min="2563" max="2563" width="40.375" style="73" customWidth="1"/>
    <col min="2564" max="2564" width="5.625" style="73" customWidth="1"/>
    <col min="2565" max="2565" width="8.625" style="73" customWidth="1"/>
    <col min="2566" max="2566" width="9.875" style="73" customWidth="1"/>
    <col min="2567" max="2567" width="13.875" style="73" customWidth="1"/>
    <col min="2568" max="2568" width="11.00390625" style="73" customWidth="1"/>
    <col min="2569" max="2569" width="9.75390625" style="73" customWidth="1"/>
    <col min="2570" max="2570" width="11.25390625" style="73" customWidth="1"/>
    <col min="2571" max="2571" width="10.375" style="73" customWidth="1"/>
    <col min="2572" max="2572" width="75.375" style="73" customWidth="1"/>
    <col min="2573" max="2573" width="45.25390625" style="73" customWidth="1"/>
    <col min="2574" max="2615" width="9.125" style="73" customWidth="1"/>
    <col min="2616" max="2616" width="62.25390625" style="73" customWidth="1"/>
    <col min="2617" max="2816" width="9.125" style="73" customWidth="1"/>
    <col min="2817" max="2817" width="4.375" style="73" customWidth="1"/>
    <col min="2818" max="2818" width="11.625" style="73" customWidth="1"/>
    <col min="2819" max="2819" width="40.375" style="73" customWidth="1"/>
    <col min="2820" max="2820" width="5.625" style="73" customWidth="1"/>
    <col min="2821" max="2821" width="8.625" style="73" customWidth="1"/>
    <col min="2822" max="2822" width="9.875" style="73" customWidth="1"/>
    <col min="2823" max="2823" width="13.875" style="73" customWidth="1"/>
    <col min="2824" max="2824" width="11.00390625" style="73" customWidth="1"/>
    <col min="2825" max="2825" width="9.75390625" style="73" customWidth="1"/>
    <col min="2826" max="2826" width="11.25390625" style="73" customWidth="1"/>
    <col min="2827" max="2827" width="10.375" style="73" customWidth="1"/>
    <col min="2828" max="2828" width="75.375" style="73" customWidth="1"/>
    <col min="2829" max="2829" width="45.25390625" style="73" customWidth="1"/>
    <col min="2830" max="2871" width="9.125" style="73" customWidth="1"/>
    <col min="2872" max="2872" width="62.25390625" style="73" customWidth="1"/>
    <col min="2873" max="3072" width="9.125" style="73" customWidth="1"/>
    <col min="3073" max="3073" width="4.375" style="73" customWidth="1"/>
    <col min="3074" max="3074" width="11.625" style="73" customWidth="1"/>
    <col min="3075" max="3075" width="40.375" style="73" customWidth="1"/>
    <col min="3076" max="3076" width="5.625" style="73" customWidth="1"/>
    <col min="3077" max="3077" width="8.625" style="73" customWidth="1"/>
    <col min="3078" max="3078" width="9.875" style="73" customWidth="1"/>
    <col min="3079" max="3079" width="13.875" style="73" customWidth="1"/>
    <col min="3080" max="3080" width="11.00390625" style="73" customWidth="1"/>
    <col min="3081" max="3081" width="9.75390625" style="73" customWidth="1"/>
    <col min="3082" max="3082" width="11.25390625" style="73" customWidth="1"/>
    <col min="3083" max="3083" width="10.375" style="73" customWidth="1"/>
    <col min="3084" max="3084" width="75.375" style="73" customWidth="1"/>
    <col min="3085" max="3085" width="45.25390625" style="73" customWidth="1"/>
    <col min="3086" max="3127" width="9.125" style="73" customWidth="1"/>
    <col min="3128" max="3128" width="62.25390625" style="73" customWidth="1"/>
    <col min="3129" max="3328" width="9.125" style="73" customWidth="1"/>
    <col min="3329" max="3329" width="4.375" style="73" customWidth="1"/>
    <col min="3330" max="3330" width="11.625" style="73" customWidth="1"/>
    <col min="3331" max="3331" width="40.375" style="73" customWidth="1"/>
    <col min="3332" max="3332" width="5.625" style="73" customWidth="1"/>
    <col min="3333" max="3333" width="8.625" style="73" customWidth="1"/>
    <col min="3334" max="3334" width="9.875" style="73" customWidth="1"/>
    <col min="3335" max="3335" width="13.875" style="73" customWidth="1"/>
    <col min="3336" max="3336" width="11.00390625" style="73" customWidth="1"/>
    <col min="3337" max="3337" width="9.75390625" style="73" customWidth="1"/>
    <col min="3338" max="3338" width="11.25390625" style="73" customWidth="1"/>
    <col min="3339" max="3339" width="10.375" style="73" customWidth="1"/>
    <col min="3340" max="3340" width="75.375" style="73" customWidth="1"/>
    <col min="3341" max="3341" width="45.25390625" style="73" customWidth="1"/>
    <col min="3342" max="3383" width="9.125" style="73" customWidth="1"/>
    <col min="3384" max="3384" width="62.25390625" style="73" customWidth="1"/>
    <col min="3385" max="3584" width="9.125" style="73" customWidth="1"/>
    <col min="3585" max="3585" width="4.375" style="73" customWidth="1"/>
    <col min="3586" max="3586" width="11.625" style="73" customWidth="1"/>
    <col min="3587" max="3587" width="40.375" style="73" customWidth="1"/>
    <col min="3588" max="3588" width="5.625" style="73" customWidth="1"/>
    <col min="3589" max="3589" width="8.625" style="73" customWidth="1"/>
    <col min="3590" max="3590" width="9.875" style="73" customWidth="1"/>
    <col min="3591" max="3591" width="13.875" style="73" customWidth="1"/>
    <col min="3592" max="3592" width="11.00390625" style="73" customWidth="1"/>
    <col min="3593" max="3593" width="9.75390625" style="73" customWidth="1"/>
    <col min="3594" max="3594" width="11.25390625" style="73" customWidth="1"/>
    <col min="3595" max="3595" width="10.375" style="73" customWidth="1"/>
    <col min="3596" max="3596" width="75.375" style="73" customWidth="1"/>
    <col min="3597" max="3597" width="45.25390625" style="73" customWidth="1"/>
    <col min="3598" max="3639" width="9.125" style="73" customWidth="1"/>
    <col min="3640" max="3640" width="62.25390625" style="73" customWidth="1"/>
    <col min="3641" max="3840" width="9.125" style="73" customWidth="1"/>
    <col min="3841" max="3841" width="4.375" style="73" customWidth="1"/>
    <col min="3842" max="3842" width="11.625" style="73" customWidth="1"/>
    <col min="3843" max="3843" width="40.375" style="73" customWidth="1"/>
    <col min="3844" max="3844" width="5.625" style="73" customWidth="1"/>
    <col min="3845" max="3845" width="8.625" style="73" customWidth="1"/>
    <col min="3846" max="3846" width="9.875" style="73" customWidth="1"/>
    <col min="3847" max="3847" width="13.875" style="73" customWidth="1"/>
    <col min="3848" max="3848" width="11.00390625" style="73" customWidth="1"/>
    <col min="3849" max="3849" width="9.75390625" style="73" customWidth="1"/>
    <col min="3850" max="3850" width="11.25390625" style="73" customWidth="1"/>
    <col min="3851" max="3851" width="10.375" style="73" customWidth="1"/>
    <col min="3852" max="3852" width="75.375" style="73" customWidth="1"/>
    <col min="3853" max="3853" width="45.25390625" style="73" customWidth="1"/>
    <col min="3854" max="3895" width="9.125" style="73" customWidth="1"/>
    <col min="3896" max="3896" width="62.25390625" style="73" customWidth="1"/>
    <col min="3897" max="4096" width="9.125" style="73" customWidth="1"/>
    <col min="4097" max="4097" width="4.375" style="73" customWidth="1"/>
    <col min="4098" max="4098" width="11.625" style="73" customWidth="1"/>
    <col min="4099" max="4099" width="40.375" style="73" customWidth="1"/>
    <col min="4100" max="4100" width="5.625" style="73" customWidth="1"/>
    <col min="4101" max="4101" width="8.625" style="73" customWidth="1"/>
    <col min="4102" max="4102" width="9.875" style="73" customWidth="1"/>
    <col min="4103" max="4103" width="13.875" style="73" customWidth="1"/>
    <col min="4104" max="4104" width="11.00390625" style="73" customWidth="1"/>
    <col min="4105" max="4105" width="9.75390625" style="73" customWidth="1"/>
    <col min="4106" max="4106" width="11.25390625" style="73" customWidth="1"/>
    <col min="4107" max="4107" width="10.375" style="73" customWidth="1"/>
    <col min="4108" max="4108" width="75.375" style="73" customWidth="1"/>
    <col min="4109" max="4109" width="45.25390625" style="73" customWidth="1"/>
    <col min="4110" max="4151" width="9.125" style="73" customWidth="1"/>
    <col min="4152" max="4152" width="62.25390625" style="73" customWidth="1"/>
    <col min="4153" max="4352" width="9.125" style="73" customWidth="1"/>
    <col min="4353" max="4353" width="4.375" style="73" customWidth="1"/>
    <col min="4354" max="4354" width="11.625" style="73" customWidth="1"/>
    <col min="4355" max="4355" width="40.375" style="73" customWidth="1"/>
    <col min="4356" max="4356" width="5.625" style="73" customWidth="1"/>
    <col min="4357" max="4357" width="8.625" style="73" customWidth="1"/>
    <col min="4358" max="4358" width="9.875" style="73" customWidth="1"/>
    <col min="4359" max="4359" width="13.875" style="73" customWidth="1"/>
    <col min="4360" max="4360" width="11.00390625" style="73" customWidth="1"/>
    <col min="4361" max="4361" width="9.75390625" style="73" customWidth="1"/>
    <col min="4362" max="4362" width="11.25390625" style="73" customWidth="1"/>
    <col min="4363" max="4363" width="10.375" style="73" customWidth="1"/>
    <col min="4364" max="4364" width="75.375" style="73" customWidth="1"/>
    <col min="4365" max="4365" width="45.25390625" style="73" customWidth="1"/>
    <col min="4366" max="4407" width="9.125" style="73" customWidth="1"/>
    <col min="4408" max="4408" width="62.25390625" style="73" customWidth="1"/>
    <col min="4409" max="4608" width="9.125" style="73" customWidth="1"/>
    <col min="4609" max="4609" width="4.375" style="73" customWidth="1"/>
    <col min="4610" max="4610" width="11.625" style="73" customWidth="1"/>
    <col min="4611" max="4611" width="40.375" style="73" customWidth="1"/>
    <col min="4612" max="4612" width="5.625" style="73" customWidth="1"/>
    <col min="4613" max="4613" width="8.625" style="73" customWidth="1"/>
    <col min="4614" max="4614" width="9.875" style="73" customWidth="1"/>
    <col min="4615" max="4615" width="13.875" style="73" customWidth="1"/>
    <col min="4616" max="4616" width="11.00390625" style="73" customWidth="1"/>
    <col min="4617" max="4617" width="9.75390625" style="73" customWidth="1"/>
    <col min="4618" max="4618" width="11.25390625" style="73" customWidth="1"/>
    <col min="4619" max="4619" width="10.375" style="73" customWidth="1"/>
    <col min="4620" max="4620" width="75.375" style="73" customWidth="1"/>
    <col min="4621" max="4621" width="45.25390625" style="73" customWidth="1"/>
    <col min="4622" max="4663" width="9.125" style="73" customWidth="1"/>
    <col min="4664" max="4664" width="62.25390625" style="73" customWidth="1"/>
    <col min="4665" max="4864" width="9.125" style="73" customWidth="1"/>
    <col min="4865" max="4865" width="4.375" style="73" customWidth="1"/>
    <col min="4866" max="4866" width="11.625" style="73" customWidth="1"/>
    <col min="4867" max="4867" width="40.375" style="73" customWidth="1"/>
    <col min="4868" max="4868" width="5.625" style="73" customWidth="1"/>
    <col min="4869" max="4869" width="8.625" style="73" customWidth="1"/>
    <col min="4870" max="4870" width="9.875" style="73" customWidth="1"/>
    <col min="4871" max="4871" width="13.875" style="73" customWidth="1"/>
    <col min="4872" max="4872" width="11.00390625" style="73" customWidth="1"/>
    <col min="4873" max="4873" width="9.75390625" style="73" customWidth="1"/>
    <col min="4874" max="4874" width="11.25390625" style="73" customWidth="1"/>
    <col min="4875" max="4875" width="10.375" style="73" customWidth="1"/>
    <col min="4876" max="4876" width="75.375" style="73" customWidth="1"/>
    <col min="4877" max="4877" width="45.25390625" style="73" customWidth="1"/>
    <col min="4878" max="4919" width="9.125" style="73" customWidth="1"/>
    <col min="4920" max="4920" width="62.25390625" style="73" customWidth="1"/>
    <col min="4921" max="5120" width="9.125" style="73" customWidth="1"/>
    <col min="5121" max="5121" width="4.375" style="73" customWidth="1"/>
    <col min="5122" max="5122" width="11.625" style="73" customWidth="1"/>
    <col min="5123" max="5123" width="40.375" style="73" customWidth="1"/>
    <col min="5124" max="5124" width="5.625" style="73" customWidth="1"/>
    <col min="5125" max="5125" width="8.625" style="73" customWidth="1"/>
    <col min="5126" max="5126" width="9.875" style="73" customWidth="1"/>
    <col min="5127" max="5127" width="13.875" style="73" customWidth="1"/>
    <col min="5128" max="5128" width="11.00390625" style="73" customWidth="1"/>
    <col min="5129" max="5129" width="9.75390625" style="73" customWidth="1"/>
    <col min="5130" max="5130" width="11.25390625" style="73" customWidth="1"/>
    <col min="5131" max="5131" width="10.375" style="73" customWidth="1"/>
    <col min="5132" max="5132" width="75.375" style="73" customWidth="1"/>
    <col min="5133" max="5133" width="45.25390625" style="73" customWidth="1"/>
    <col min="5134" max="5175" width="9.125" style="73" customWidth="1"/>
    <col min="5176" max="5176" width="62.25390625" style="73" customWidth="1"/>
    <col min="5177" max="5376" width="9.125" style="73" customWidth="1"/>
    <col min="5377" max="5377" width="4.375" style="73" customWidth="1"/>
    <col min="5378" max="5378" width="11.625" style="73" customWidth="1"/>
    <col min="5379" max="5379" width="40.375" style="73" customWidth="1"/>
    <col min="5380" max="5380" width="5.625" style="73" customWidth="1"/>
    <col min="5381" max="5381" width="8.625" style="73" customWidth="1"/>
    <col min="5382" max="5382" width="9.875" style="73" customWidth="1"/>
    <col min="5383" max="5383" width="13.875" style="73" customWidth="1"/>
    <col min="5384" max="5384" width="11.00390625" style="73" customWidth="1"/>
    <col min="5385" max="5385" width="9.75390625" style="73" customWidth="1"/>
    <col min="5386" max="5386" width="11.25390625" style="73" customWidth="1"/>
    <col min="5387" max="5387" width="10.375" style="73" customWidth="1"/>
    <col min="5388" max="5388" width="75.375" style="73" customWidth="1"/>
    <col min="5389" max="5389" width="45.25390625" style="73" customWidth="1"/>
    <col min="5390" max="5431" width="9.125" style="73" customWidth="1"/>
    <col min="5432" max="5432" width="62.25390625" style="73" customWidth="1"/>
    <col min="5433" max="5632" width="9.125" style="73" customWidth="1"/>
    <col min="5633" max="5633" width="4.375" style="73" customWidth="1"/>
    <col min="5634" max="5634" width="11.625" style="73" customWidth="1"/>
    <col min="5635" max="5635" width="40.375" style="73" customWidth="1"/>
    <col min="5636" max="5636" width="5.625" style="73" customWidth="1"/>
    <col min="5637" max="5637" width="8.625" style="73" customWidth="1"/>
    <col min="5638" max="5638" width="9.875" style="73" customWidth="1"/>
    <col min="5639" max="5639" width="13.875" style="73" customWidth="1"/>
    <col min="5640" max="5640" width="11.00390625" style="73" customWidth="1"/>
    <col min="5641" max="5641" width="9.75390625" style="73" customWidth="1"/>
    <col min="5642" max="5642" width="11.25390625" style="73" customWidth="1"/>
    <col min="5643" max="5643" width="10.375" style="73" customWidth="1"/>
    <col min="5644" max="5644" width="75.375" style="73" customWidth="1"/>
    <col min="5645" max="5645" width="45.25390625" style="73" customWidth="1"/>
    <col min="5646" max="5687" width="9.125" style="73" customWidth="1"/>
    <col min="5688" max="5688" width="62.25390625" style="73" customWidth="1"/>
    <col min="5689" max="5888" width="9.125" style="73" customWidth="1"/>
    <col min="5889" max="5889" width="4.375" style="73" customWidth="1"/>
    <col min="5890" max="5890" width="11.625" style="73" customWidth="1"/>
    <col min="5891" max="5891" width="40.375" style="73" customWidth="1"/>
    <col min="5892" max="5892" width="5.625" style="73" customWidth="1"/>
    <col min="5893" max="5893" width="8.625" style="73" customWidth="1"/>
    <col min="5894" max="5894" width="9.875" style="73" customWidth="1"/>
    <col min="5895" max="5895" width="13.875" style="73" customWidth="1"/>
    <col min="5896" max="5896" width="11.00390625" style="73" customWidth="1"/>
    <col min="5897" max="5897" width="9.75390625" style="73" customWidth="1"/>
    <col min="5898" max="5898" width="11.25390625" style="73" customWidth="1"/>
    <col min="5899" max="5899" width="10.375" style="73" customWidth="1"/>
    <col min="5900" max="5900" width="75.375" style="73" customWidth="1"/>
    <col min="5901" max="5901" width="45.25390625" style="73" customWidth="1"/>
    <col min="5902" max="5943" width="9.125" style="73" customWidth="1"/>
    <col min="5944" max="5944" width="62.25390625" style="73" customWidth="1"/>
    <col min="5945" max="6144" width="9.125" style="73" customWidth="1"/>
    <col min="6145" max="6145" width="4.375" style="73" customWidth="1"/>
    <col min="6146" max="6146" width="11.625" style="73" customWidth="1"/>
    <col min="6147" max="6147" width="40.375" style="73" customWidth="1"/>
    <col min="6148" max="6148" width="5.625" style="73" customWidth="1"/>
    <col min="6149" max="6149" width="8.625" style="73" customWidth="1"/>
    <col min="6150" max="6150" width="9.875" style="73" customWidth="1"/>
    <col min="6151" max="6151" width="13.875" style="73" customWidth="1"/>
    <col min="6152" max="6152" width="11.00390625" style="73" customWidth="1"/>
    <col min="6153" max="6153" width="9.75390625" style="73" customWidth="1"/>
    <col min="6154" max="6154" width="11.25390625" style="73" customWidth="1"/>
    <col min="6155" max="6155" width="10.375" style="73" customWidth="1"/>
    <col min="6156" max="6156" width="75.375" style="73" customWidth="1"/>
    <col min="6157" max="6157" width="45.25390625" style="73" customWidth="1"/>
    <col min="6158" max="6199" width="9.125" style="73" customWidth="1"/>
    <col min="6200" max="6200" width="62.25390625" style="73" customWidth="1"/>
    <col min="6201" max="6400" width="9.125" style="73" customWidth="1"/>
    <col min="6401" max="6401" width="4.375" style="73" customWidth="1"/>
    <col min="6402" max="6402" width="11.625" style="73" customWidth="1"/>
    <col min="6403" max="6403" width="40.375" style="73" customWidth="1"/>
    <col min="6404" max="6404" width="5.625" style="73" customWidth="1"/>
    <col min="6405" max="6405" width="8.625" style="73" customWidth="1"/>
    <col min="6406" max="6406" width="9.875" style="73" customWidth="1"/>
    <col min="6407" max="6407" width="13.875" style="73" customWidth="1"/>
    <col min="6408" max="6408" width="11.00390625" style="73" customWidth="1"/>
    <col min="6409" max="6409" width="9.75390625" style="73" customWidth="1"/>
    <col min="6410" max="6410" width="11.25390625" style="73" customWidth="1"/>
    <col min="6411" max="6411" width="10.375" style="73" customWidth="1"/>
    <col min="6412" max="6412" width="75.375" style="73" customWidth="1"/>
    <col min="6413" max="6413" width="45.25390625" style="73" customWidth="1"/>
    <col min="6414" max="6455" width="9.125" style="73" customWidth="1"/>
    <col min="6456" max="6456" width="62.25390625" style="73" customWidth="1"/>
    <col min="6457" max="6656" width="9.125" style="73" customWidth="1"/>
    <col min="6657" max="6657" width="4.375" style="73" customWidth="1"/>
    <col min="6658" max="6658" width="11.625" style="73" customWidth="1"/>
    <col min="6659" max="6659" width="40.375" style="73" customWidth="1"/>
    <col min="6660" max="6660" width="5.625" style="73" customWidth="1"/>
    <col min="6661" max="6661" width="8.625" style="73" customWidth="1"/>
    <col min="6662" max="6662" width="9.875" style="73" customWidth="1"/>
    <col min="6663" max="6663" width="13.875" style="73" customWidth="1"/>
    <col min="6664" max="6664" width="11.00390625" style="73" customWidth="1"/>
    <col min="6665" max="6665" width="9.75390625" style="73" customWidth="1"/>
    <col min="6666" max="6666" width="11.25390625" style="73" customWidth="1"/>
    <col min="6667" max="6667" width="10.375" style="73" customWidth="1"/>
    <col min="6668" max="6668" width="75.375" style="73" customWidth="1"/>
    <col min="6669" max="6669" width="45.25390625" style="73" customWidth="1"/>
    <col min="6670" max="6711" width="9.125" style="73" customWidth="1"/>
    <col min="6712" max="6712" width="62.25390625" style="73" customWidth="1"/>
    <col min="6713" max="6912" width="9.125" style="73" customWidth="1"/>
    <col min="6913" max="6913" width="4.375" style="73" customWidth="1"/>
    <col min="6914" max="6914" width="11.625" style="73" customWidth="1"/>
    <col min="6915" max="6915" width="40.375" style="73" customWidth="1"/>
    <col min="6916" max="6916" width="5.625" style="73" customWidth="1"/>
    <col min="6917" max="6917" width="8.625" style="73" customWidth="1"/>
    <col min="6918" max="6918" width="9.875" style="73" customWidth="1"/>
    <col min="6919" max="6919" width="13.875" style="73" customWidth="1"/>
    <col min="6920" max="6920" width="11.00390625" style="73" customWidth="1"/>
    <col min="6921" max="6921" width="9.75390625" style="73" customWidth="1"/>
    <col min="6922" max="6922" width="11.25390625" style="73" customWidth="1"/>
    <col min="6923" max="6923" width="10.375" style="73" customWidth="1"/>
    <col min="6924" max="6924" width="75.375" style="73" customWidth="1"/>
    <col min="6925" max="6925" width="45.25390625" style="73" customWidth="1"/>
    <col min="6926" max="6967" width="9.125" style="73" customWidth="1"/>
    <col min="6968" max="6968" width="62.25390625" style="73" customWidth="1"/>
    <col min="6969" max="7168" width="9.125" style="73" customWidth="1"/>
    <col min="7169" max="7169" width="4.375" style="73" customWidth="1"/>
    <col min="7170" max="7170" width="11.625" style="73" customWidth="1"/>
    <col min="7171" max="7171" width="40.375" style="73" customWidth="1"/>
    <col min="7172" max="7172" width="5.625" style="73" customWidth="1"/>
    <col min="7173" max="7173" width="8.625" style="73" customWidth="1"/>
    <col min="7174" max="7174" width="9.875" style="73" customWidth="1"/>
    <col min="7175" max="7175" width="13.875" style="73" customWidth="1"/>
    <col min="7176" max="7176" width="11.00390625" style="73" customWidth="1"/>
    <col min="7177" max="7177" width="9.75390625" style="73" customWidth="1"/>
    <col min="7178" max="7178" width="11.25390625" style="73" customWidth="1"/>
    <col min="7179" max="7179" width="10.375" style="73" customWidth="1"/>
    <col min="7180" max="7180" width="75.375" style="73" customWidth="1"/>
    <col min="7181" max="7181" width="45.25390625" style="73" customWidth="1"/>
    <col min="7182" max="7223" width="9.125" style="73" customWidth="1"/>
    <col min="7224" max="7224" width="62.25390625" style="73" customWidth="1"/>
    <col min="7225" max="7424" width="9.125" style="73" customWidth="1"/>
    <col min="7425" max="7425" width="4.375" style="73" customWidth="1"/>
    <col min="7426" max="7426" width="11.625" style="73" customWidth="1"/>
    <col min="7427" max="7427" width="40.375" style="73" customWidth="1"/>
    <col min="7428" max="7428" width="5.625" style="73" customWidth="1"/>
    <col min="7429" max="7429" width="8.625" style="73" customWidth="1"/>
    <col min="7430" max="7430" width="9.875" style="73" customWidth="1"/>
    <col min="7431" max="7431" width="13.875" style="73" customWidth="1"/>
    <col min="7432" max="7432" width="11.00390625" style="73" customWidth="1"/>
    <col min="7433" max="7433" width="9.75390625" style="73" customWidth="1"/>
    <col min="7434" max="7434" width="11.25390625" style="73" customWidth="1"/>
    <col min="7435" max="7435" width="10.375" style="73" customWidth="1"/>
    <col min="7436" max="7436" width="75.375" style="73" customWidth="1"/>
    <col min="7437" max="7437" width="45.25390625" style="73" customWidth="1"/>
    <col min="7438" max="7479" width="9.125" style="73" customWidth="1"/>
    <col min="7480" max="7480" width="62.25390625" style="73" customWidth="1"/>
    <col min="7481" max="7680" width="9.125" style="73" customWidth="1"/>
    <col min="7681" max="7681" width="4.375" style="73" customWidth="1"/>
    <col min="7682" max="7682" width="11.625" style="73" customWidth="1"/>
    <col min="7683" max="7683" width="40.375" style="73" customWidth="1"/>
    <col min="7684" max="7684" width="5.625" style="73" customWidth="1"/>
    <col min="7685" max="7685" width="8.625" style="73" customWidth="1"/>
    <col min="7686" max="7686" width="9.875" style="73" customWidth="1"/>
    <col min="7687" max="7687" width="13.875" style="73" customWidth="1"/>
    <col min="7688" max="7688" width="11.00390625" style="73" customWidth="1"/>
    <col min="7689" max="7689" width="9.75390625" style="73" customWidth="1"/>
    <col min="7690" max="7690" width="11.25390625" style="73" customWidth="1"/>
    <col min="7691" max="7691" width="10.375" style="73" customWidth="1"/>
    <col min="7692" max="7692" width="75.375" style="73" customWidth="1"/>
    <col min="7693" max="7693" width="45.25390625" style="73" customWidth="1"/>
    <col min="7694" max="7735" width="9.125" style="73" customWidth="1"/>
    <col min="7736" max="7736" width="62.25390625" style="73" customWidth="1"/>
    <col min="7737" max="7936" width="9.125" style="73" customWidth="1"/>
    <col min="7937" max="7937" width="4.375" style="73" customWidth="1"/>
    <col min="7938" max="7938" width="11.625" style="73" customWidth="1"/>
    <col min="7939" max="7939" width="40.375" style="73" customWidth="1"/>
    <col min="7940" max="7940" width="5.625" style="73" customWidth="1"/>
    <col min="7941" max="7941" width="8.625" style="73" customWidth="1"/>
    <col min="7942" max="7942" width="9.875" style="73" customWidth="1"/>
    <col min="7943" max="7943" width="13.875" style="73" customWidth="1"/>
    <col min="7944" max="7944" width="11.00390625" style="73" customWidth="1"/>
    <col min="7945" max="7945" width="9.75390625" style="73" customWidth="1"/>
    <col min="7946" max="7946" width="11.25390625" style="73" customWidth="1"/>
    <col min="7947" max="7947" width="10.375" style="73" customWidth="1"/>
    <col min="7948" max="7948" width="75.375" style="73" customWidth="1"/>
    <col min="7949" max="7949" width="45.25390625" style="73" customWidth="1"/>
    <col min="7950" max="7991" width="9.125" style="73" customWidth="1"/>
    <col min="7992" max="7992" width="62.25390625" style="73" customWidth="1"/>
    <col min="7993" max="8192" width="9.125" style="73" customWidth="1"/>
    <col min="8193" max="8193" width="4.375" style="73" customWidth="1"/>
    <col min="8194" max="8194" width="11.625" style="73" customWidth="1"/>
    <col min="8195" max="8195" width="40.375" style="73" customWidth="1"/>
    <col min="8196" max="8196" width="5.625" style="73" customWidth="1"/>
    <col min="8197" max="8197" width="8.625" style="73" customWidth="1"/>
    <col min="8198" max="8198" width="9.875" style="73" customWidth="1"/>
    <col min="8199" max="8199" width="13.875" style="73" customWidth="1"/>
    <col min="8200" max="8200" width="11.00390625" style="73" customWidth="1"/>
    <col min="8201" max="8201" width="9.75390625" style="73" customWidth="1"/>
    <col min="8202" max="8202" width="11.25390625" style="73" customWidth="1"/>
    <col min="8203" max="8203" width="10.375" style="73" customWidth="1"/>
    <col min="8204" max="8204" width="75.375" style="73" customWidth="1"/>
    <col min="8205" max="8205" width="45.25390625" style="73" customWidth="1"/>
    <col min="8206" max="8247" width="9.125" style="73" customWidth="1"/>
    <col min="8248" max="8248" width="62.25390625" style="73" customWidth="1"/>
    <col min="8249" max="8448" width="9.125" style="73" customWidth="1"/>
    <col min="8449" max="8449" width="4.375" style="73" customWidth="1"/>
    <col min="8450" max="8450" width="11.625" style="73" customWidth="1"/>
    <col min="8451" max="8451" width="40.375" style="73" customWidth="1"/>
    <col min="8452" max="8452" width="5.625" style="73" customWidth="1"/>
    <col min="8453" max="8453" width="8.625" style="73" customWidth="1"/>
    <col min="8454" max="8454" width="9.875" style="73" customWidth="1"/>
    <col min="8455" max="8455" width="13.875" style="73" customWidth="1"/>
    <col min="8456" max="8456" width="11.00390625" style="73" customWidth="1"/>
    <col min="8457" max="8457" width="9.75390625" style="73" customWidth="1"/>
    <col min="8458" max="8458" width="11.25390625" style="73" customWidth="1"/>
    <col min="8459" max="8459" width="10.375" style="73" customWidth="1"/>
    <col min="8460" max="8460" width="75.375" style="73" customWidth="1"/>
    <col min="8461" max="8461" width="45.25390625" style="73" customWidth="1"/>
    <col min="8462" max="8503" width="9.125" style="73" customWidth="1"/>
    <col min="8504" max="8504" width="62.25390625" style="73" customWidth="1"/>
    <col min="8505" max="8704" width="9.125" style="73" customWidth="1"/>
    <col min="8705" max="8705" width="4.375" style="73" customWidth="1"/>
    <col min="8706" max="8706" width="11.625" style="73" customWidth="1"/>
    <col min="8707" max="8707" width="40.375" style="73" customWidth="1"/>
    <col min="8708" max="8708" width="5.625" style="73" customWidth="1"/>
    <col min="8709" max="8709" width="8.625" style="73" customWidth="1"/>
    <col min="8710" max="8710" width="9.875" style="73" customWidth="1"/>
    <col min="8711" max="8711" width="13.875" style="73" customWidth="1"/>
    <col min="8712" max="8712" width="11.00390625" style="73" customWidth="1"/>
    <col min="8713" max="8713" width="9.75390625" style="73" customWidth="1"/>
    <col min="8714" max="8714" width="11.25390625" style="73" customWidth="1"/>
    <col min="8715" max="8715" width="10.375" style="73" customWidth="1"/>
    <col min="8716" max="8716" width="75.375" style="73" customWidth="1"/>
    <col min="8717" max="8717" width="45.25390625" style="73" customWidth="1"/>
    <col min="8718" max="8759" width="9.125" style="73" customWidth="1"/>
    <col min="8760" max="8760" width="62.25390625" style="73" customWidth="1"/>
    <col min="8761" max="8960" width="9.125" style="73" customWidth="1"/>
    <col min="8961" max="8961" width="4.375" style="73" customWidth="1"/>
    <col min="8962" max="8962" width="11.625" style="73" customWidth="1"/>
    <col min="8963" max="8963" width="40.375" style="73" customWidth="1"/>
    <col min="8964" max="8964" width="5.625" style="73" customWidth="1"/>
    <col min="8965" max="8965" width="8.625" style="73" customWidth="1"/>
    <col min="8966" max="8966" width="9.875" style="73" customWidth="1"/>
    <col min="8967" max="8967" width="13.875" style="73" customWidth="1"/>
    <col min="8968" max="8968" width="11.00390625" style="73" customWidth="1"/>
    <col min="8969" max="8969" width="9.75390625" style="73" customWidth="1"/>
    <col min="8970" max="8970" width="11.25390625" style="73" customWidth="1"/>
    <col min="8971" max="8971" width="10.375" style="73" customWidth="1"/>
    <col min="8972" max="8972" width="75.375" style="73" customWidth="1"/>
    <col min="8973" max="8973" width="45.25390625" style="73" customWidth="1"/>
    <col min="8974" max="9015" width="9.125" style="73" customWidth="1"/>
    <col min="9016" max="9016" width="62.25390625" style="73" customWidth="1"/>
    <col min="9017" max="9216" width="9.125" style="73" customWidth="1"/>
    <col min="9217" max="9217" width="4.375" style="73" customWidth="1"/>
    <col min="9218" max="9218" width="11.625" style="73" customWidth="1"/>
    <col min="9219" max="9219" width="40.375" style="73" customWidth="1"/>
    <col min="9220" max="9220" width="5.625" style="73" customWidth="1"/>
    <col min="9221" max="9221" width="8.625" style="73" customWidth="1"/>
    <col min="9222" max="9222" width="9.875" style="73" customWidth="1"/>
    <col min="9223" max="9223" width="13.875" style="73" customWidth="1"/>
    <col min="9224" max="9224" width="11.00390625" style="73" customWidth="1"/>
    <col min="9225" max="9225" width="9.75390625" style="73" customWidth="1"/>
    <col min="9226" max="9226" width="11.25390625" style="73" customWidth="1"/>
    <col min="9227" max="9227" width="10.375" style="73" customWidth="1"/>
    <col min="9228" max="9228" width="75.375" style="73" customWidth="1"/>
    <col min="9229" max="9229" width="45.25390625" style="73" customWidth="1"/>
    <col min="9230" max="9271" width="9.125" style="73" customWidth="1"/>
    <col min="9272" max="9272" width="62.25390625" style="73" customWidth="1"/>
    <col min="9273" max="9472" width="9.125" style="73" customWidth="1"/>
    <col min="9473" max="9473" width="4.375" style="73" customWidth="1"/>
    <col min="9474" max="9474" width="11.625" style="73" customWidth="1"/>
    <col min="9475" max="9475" width="40.375" style="73" customWidth="1"/>
    <col min="9476" max="9476" width="5.625" style="73" customWidth="1"/>
    <col min="9477" max="9477" width="8.625" style="73" customWidth="1"/>
    <col min="9478" max="9478" width="9.875" style="73" customWidth="1"/>
    <col min="9479" max="9479" width="13.875" style="73" customWidth="1"/>
    <col min="9480" max="9480" width="11.00390625" style="73" customWidth="1"/>
    <col min="9481" max="9481" width="9.75390625" style="73" customWidth="1"/>
    <col min="9482" max="9482" width="11.25390625" style="73" customWidth="1"/>
    <col min="9483" max="9483" width="10.375" style="73" customWidth="1"/>
    <col min="9484" max="9484" width="75.375" style="73" customWidth="1"/>
    <col min="9485" max="9485" width="45.25390625" style="73" customWidth="1"/>
    <col min="9486" max="9527" width="9.125" style="73" customWidth="1"/>
    <col min="9528" max="9528" width="62.25390625" style="73" customWidth="1"/>
    <col min="9529" max="9728" width="9.125" style="73" customWidth="1"/>
    <col min="9729" max="9729" width="4.375" style="73" customWidth="1"/>
    <col min="9730" max="9730" width="11.625" style="73" customWidth="1"/>
    <col min="9731" max="9731" width="40.375" style="73" customWidth="1"/>
    <col min="9732" max="9732" width="5.625" style="73" customWidth="1"/>
    <col min="9733" max="9733" width="8.625" style="73" customWidth="1"/>
    <col min="9734" max="9734" width="9.875" style="73" customWidth="1"/>
    <col min="9735" max="9735" width="13.875" style="73" customWidth="1"/>
    <col min="9736" max="9736" width="11.00390625" style="73" customWidth="1"/>
    <col min="9737" max="9737" width="9.75390625" style="73" customWidth="1"/>
    <col min="9738" max="9738" width="11.25390625" style="73" customWidth="1"/>
    <col min="9739" max="9739" width="10.375" style="73" customWidth="1"/>
    <col min="9740" max="9740" width="75.375" style="73" customWidth="1"/>
    <col min="9741" max="9741" width="45.25390625" style="73" customWidth="1"/>
    <col min="9742" max="9783" width="9.125" style="73" customWidth="1"/>
    <col min="9784" max="9784" width="62.25390625" style="73" customWidth="1"/>
    <col min="9785" max="9984" width="9.125" style="73" customWidth="1"/>
    <col min="9985" max="9985" width="4.375" style="73" customWidth="1"/>
    <col min="9986" max="9986" width="11.625" style="73" customWidth="1"/>
    <col min="9987" max="9987" width="40.375" style="73" customWidth="1"/>
    <col min="9988" max="9988" width="5.625" style="73" customWidth="1"/>
    <col min="9989" max="9989" width="8.625" style="73" customWidth="1"/>
    <col min="9990" max="9990" width="9.875" style="73" customWidth="1"/>
    <col min="9991" max="9991" width="13.875" style="73" customWidth="1"/>
    <col min="9992" max="9992" width="11.00390625" style="73" customWidth="1"/>
    <col min="9993" max="9993" width="9.75390625" style="73" customWidth="1"/>
    <col min="9994" max="9994" width="11.25390625" style="73" customWidth="1"/>
    <col min="9995" max="9995" width="10.375" style="73" customWidth="1"/>
    <col min="9996" max="9996" width="75.375" style="73" customWidth="1"/>
    <col min="9997" max="9997" width="45.25390625" style="73" customWidth="1"/>
    <col min="9998" max="10039" width="9.125" style="73" customWidth="1"/>
    <col min="10040" max="10040" width="62.25390625" style="73" customWidth="1"/>
    <col min="10041" max="10240" width="9.125" style="73" customWidth="1"/>
    <col min="10241" max="10241" width="4.375" style="73" customWidth="1"/>
    <col min="10242" max="10242" width="11.625" style="73" customWidth="1"/>
    <col min="10243" max="10243" width="40.375" style="73" customWidth="1"/>
    <col min="10244" max="10244" width="5.625" style="73" customWidth="1"/>
    <col min="10245" max="10245" width="8.625" style="73" customWidth="1"/>
    <col min="10246" max="10246" width="9.875" style="73" customWidth="1"/>
    <col min="10247" max="10247" width="13.875" style="73" customWidth="1"/>
    <col min="10248" max="10248" width="11.00390625" style="73" customWidth="1"/>
    <col min="10249" max="10249" width="9.75390625" style="73" customWidth="1"/>
    <col min="10250" max="10250" width="11.25390625" style="73" customWidth="1"/>
    <col min="10251" max="10251" width="10.375" style="73" customWidth="1"/>
    <col min="10252" max="10252" width="75.375" style="73" customWidth="1"/>
    <col min="10253" max="10253" width="45.25390625" style="73" customWidth="1"/>
    <col min="10254" max="10295" width="9.125" style="73" customWidth="1"/>
    <col min="10296" max="10296" width="62.25390625" style="73" customWidth="1"/>
    <col min="10297" max="10496" width="9.125" style="73" customWidth="1"/>
    <col min="10497" max="10497" width="4.375" style="73" customWidth="1"/>
    <col min="10498" max="10498" width="11.625" style="73" customWidth="1"/>
    <col min="10499" max="10499" width="40.375" style="73" customWidth="1"/>
    <col min="10500" max="10500" width="5.625" style="73" customWidth="1"/>
    <col min="10501" max="10501" width="8.625" style="73" customWidth="1"/>
    <col min="10502" max="10502" width="9.875" style="73" customWidth="1"/>
    <col min="10503" max="10503" width="13.875" style="73" customWidth="1"/>
    <col min="10504" max="10504" width="11.00390625" style="73" customWidth="1"/>
    <col min="10505" max="10505" width="9.75390625" style="73" customWidth="1"/>
    <col min="10506" max="10506" width="11.25390625" style="73" customWidth="1"/>
    <col min="10507" max="10507" width="10.375" style="73" customWidth="1"/>
    <col min="10508" max="10508" width="75.375" style="73" customWidth="1"/>
    <col min="10509" max="10509" width="45.25390625" style="73" customWidth="1"/>
    <col min="10510" max="10551" width="9.125" style="73" customWidth="1"/>
    <col min="10552" max="10552" width="62.25390625" style="73" customWidth="1"/>
    <col min="10553" max="10752" width="9.125" style="73" customWidth="1"/>
    <col min="10753" max="10753" width="4.375" style="73" customWidth="1"/>
    <col min="10754" max="10754" width="11.625" style="73" customWidth="1"/>
    <col min="10755" max="10755" width="40.375" style="73" customWidth="1"/>
    <col min="10756" max="10756" width="5.625" style="73" customWidth="1"/>
    <col min="10757" max="10757" width="8.625" style="73" customWidth="1"/>
    <col min="10758" max="10758" width="9.875" style="73" customWidth="1"/>
    <col min="10759" max="10759" width="13.875" style="73" customWidth="1"/>
    <col min="10760" max="10760" width="11.00390625" style="73" customWidth="1"/>
    <col min="10761" max="10761" width="9.75390625" style="73" customWidth="1"/>
    <col min="10762" max="10762" width="11.25390625" style="73" customWidth="1"/>
    <col min="10763" max="10763" width="10.375" style="73" customWidth="1"/>
    <col min="10764" max="10764" width="75.375" style="73" customWidth="1"/>
    <col min="10765" max="10765" width="45.25390625" style="73" customWidth="1"/>
    <col min="10766" max="10807" width="9.125" style="73" customWidth="1"/>
    <col min="10808" max="10808" width="62.25390625" style="73" customWidth="1"/>
    <col min="10809" max="11008" width="9.125" style="73" customWidth="1"/>
    <col min="11009" max="11009" width="4.375" style="73" customWidth="1"/>
    <col min="11010" max="11010" width="11.625" style="73" customWidth="1"/>
    <col min="11011" max="11011" width="40.375" style="73" customWidth="1"/>
    <col min="11012" max="11012" width="5.625" style="73" customWidth="1"/>
    <col min="11013" max="11013" width="8.625" style="73" customWidth="1"/>
    <col min="11014" max="11014" width="9.875" style="73" customWidth="1"/>
    <col min="11015" max="11015" width="13.875" style="73" customWidth="1"/>
    <col min="11016" max="11016" width="11.00390625" style="73" customWidth="1"/>
    <col min="11017" max="11017" width="9.75390625" style="73" customWidth="1"/>
    <col min="11018" max="11018" width="11.25390625" style="73" customWidth="1"/>
    <col min="11019" max="11019" width="10.375" style="73" customWidth="1"/>
    <col min="11020" max="11020" width="75.375" style="73" customWidth="1"/>
    <col min="11021" max="11021" width="45.25390625" style="73" customWidth="1"/>
    <col min="11022" max="11063" width="9.125" style="73" customWidth="1"/>
    <col min="11064" max="11064" width="62.25390625" style="73" customWidth="1"/>
    <col min="11065" max="11264" width="9.125" style="73" customWidth="1"/>
    <col min="11265" max="11265" width="4.375" style="73" customWidth="1"/>
    <col min="11266" max="11266" width="11.625" style="73" customWidth="1"/>
    <col min="11267" max="11267" width="40.375" style="73" customWidth="1"/>
    <col min="11268" max="11268" width="5.625" style="73" customWidth="1"/>
    <col min="11269" max="11269" width="8.625" style="73" customWidth="1"/>
    <col min="11270" max="11270" width="9.875" style="73" customWidth="1"/>
    <col min="11271" max="11271" width="13.875" style="73" customWidth="1"/>
    <col min="11272" max="11272" width="11.00390625" style="73" customWidth="1"/>
    <col min="11273" max="11273" width="9.75390625" style="73" customWidth="1"/>
    <col min="11274" max="11274" width="11.25390625" style="73" customWidth="1"/>
    <col min="11275" max="11275" width="10.375" style="73" customWidth="1"/>
    <col min="11276" max="11276" width="75.375" style="73" customWidth="1"/>
    <col min="11277" max="11277" width="45.25390625" style="73" customWidth="1"/>
    <col min="11278" max="11319" width="9.125" style="73" customWidth="1"/>
    <col min="11320" max="11320" width="62.25390625" style="73" customWidth="1"/>
    <col min="11321" max="11520" width="9.125" style="73" customWidth="1"/>
    <col min="11521" max="11521" width="4.375" style="73" customWidth="1"/>
    <col min="11522" max="11522" width="11.625" style="73" customWidth="1"/>
    <col min="11523" max="11523" width="40.375" style="73" customWidth="1"/>
    <col min="11524" max="11524" width="5.625" style="73" customWidth="1"/>
    <col min="11525" max="11525" width="8.625" style="73" customWidth="1"/>
    <col min="11526" max="11526" width="9.875" style="73" customWidth="1"/>
    <col min="11527" max="11527" width="13.875" style="73" customWidth="1"/>
    <col min="11528" max="11528" width="11.00390625" style="73" customWidth="1"/>
    <col min="11529" max="11529" width="9.75390625" style="73" customWidth="1"/>
    <col min="11530" max="11530" width="11.25390625" style="73" customWidth="1"/>
    <col min="11531" max="11531" width="10.375" style="73" customWidth="1"/>
    <col min="11532" max="11532" width="75.375" style="73" customWidth="1"/>
    <col min="11533" max="11533" width="45.25390625" style="73" customWidth="1"/>
    <col min="11534" max="11575" width="9.125" style="73" customWidth="1"/>
    <col min="11576" max="11576" width="62.25390625" style="73" customWidth="1"/>
    <col min="11577" max="11776" width="9.125" style="73" customWidth="1"/>
    <col min="11777" max="11777" width="4.375" style="73" customWidth="1"/>
    <col min="11778" max="11778" width="11.625" style="73" customWidth="1"/>
    <col min="11779" max="11779" width="40.375" style="73" customWidth="1"/>
    <col min="11780" max="11780" width="5.625" style="73" customWidth="1"/>
    <col min="11781" max="11781" width="8.625" style="73" customWidth="1"/>
    <col min="11782" max="11782" width="9.875" style="73" customWidth="1"/>
    <col min="11783" max="11783" width="13.875" style="73" customWidth="1"/>
    <col min="11784" max="11784" width="11.00390625" style="73" customWidth="1"/>
    <col min="11785" max="11785" width="9.75390625" style="73" customWidth="1"/>
    <col min="11786" max="11786" width="11.25390625" style="73" customWidth="1"/>
    <col min="11787" max="11787" width="10.375" style="73" customWidth="1"/>
    <col min="11788" max="11788" width="75.375" style="73" customWidth="1"/>
    <col min="11789" max="11789" width="45.25390625" style="73" customWidth="1"/>
    <col min="11790" max="11831" width="9.125" style="73" customWidth="1"/>
    <col min="11832" max="11832" width="62.25390625" style="73" customWidth="1"/>
    <col min="11833" max="12032" width="9.125" style="73" customWidth="1"/>
    <col min="12033" max="12033" width="4.375" style="73" customWidth="1"/>
    <col min="12034" max="12034" width="11.625" style="73" customWidth="1"/>
    <col min="12035" max="12035" width="40.375" style="73" customWidth="1"/>
    <col min="12036" max="12036" width="5.625" style="73" customWidth="1"/>
    <col min="12037" max="12037" width="8.625" style="73" customWidth="1"/>
    <col min="12038" max="12038" width="9.875" style="73" customWidth="1"/>
    <col min="12039" max="12039" width="13.875" style="73" customWidth="1"/>
    <col min="12040" max="12040" width="11.00390625" style="73" customWidth="1"/>
    <col min="12041" max="12041" width="9.75390625" style="73" customWidth="1"/>
    <col min="12042" max="12042" width="11.25390625" style="73" customWidth="1"/>
    <col min="12043" max="12043" width="10.375" style="73" customWidth="1"/>
    <col min="12044" max="12044" width="75.375" style="73" customWidth="1"/>
    <col min="12045" max="12045" width="45.25390625" style="73" customWidth="1"/>
    <col min="12046" max="12087" width="9.125" style="73" customWidth="1"/>
    <col min="12088" max="12088" width="62.25390625" style="73" customWidth="1"/>
    <col min="12089" max="12288" width="9.125" style="73" customWidth="1"/>
    <col min="12289" max="12289" width="4.375" style="73" customWidth="1"/>
    <col min="12290" max="12290" width="11.625" style="73" customWidth="1"/>
    <col min="12291" max="12291" width="40.375" style="73" customWidth="1"/>
    <col min="12292" max="12292" width="5.625" style="73" customWidth="1"/>
    <col min="12293" max="12293" width="8.625" style="73" customWidth="1"/>
    <col min="12294" max="12294" width="9.875" style="73" customWidth="1"/>
    <col min="12295" max="12295" width="13.875" style="73" customWidth="1"/>
    <col min="12296" max="12296" width="11.00390625" style="73" customWidth="1"/>
    <col min="12297" max="12297" width="9.75390625" style="73" customWidth="1"/>
    <col min="12298" max="12298" width="11.25390625" style="73" customWidth="1"/>
    <col min="12299" max="12299" width="10.375" style="73" customWidth="1"/>
    <col min="12300" max="12300" width="75.375" style="73" customWidth="1"/>
    <col min="12301" max="12301" width="45.25390625" style="73" customWidth="1"/>
    <col min="12302" max="12343" width="9.125" style="73" customWidth="1"/>
    <col min="12344" max="12344" width="62.25390625" style="73" customWidth="1"/>
    <col min="12345" max="12544" width="9.125" style="73" customWidth="1"/>
    <col min="12545" max="12545" width="4.375" style="73" customWidth="1"/>
    <col min="12546" max="12546" width="11.625" style="73" customWidth="1"/>
    <col min="12547" max="12547" width="40.375" style="73" customWidth="1"/>
    <col min="12548" max="12548" width="5.625" style="73" customWidth="1"/>
    <col min="12549" max="12549" width="8.625" style="73" customWidth="1"/>
    <col min="12550" max="12550" width="9.875" style="73" customWidth="1"/>
    <col min="12551" max="12551" width="13.875" style="73" customWidth="1"/>
    <col min="12552" max="12552" width="11.00390625" style="73" customWidth="1"/>
    <col min="12553" max="12553" width="9.75390625" style="73" customWidth="1"/>
    <col min="12554" max="12554" width="11.25390625" style="73" customWidth="1"/>
    <col min="12555" max="12555" width="10.375" style="73" customWidth="1"/>
    <col min="12556" max="12556" width="75.375" style="73" customWidth="1"/>
    <col min="12557" max="12557" width="45.25390625" style="73" customWidth="1"/>
    <col min="12558" max="12599" width="9.125" style="73" customWidth="1"/>
    <col min="12600" max="12600" width="62.25390625" style="73" customWidth="1"/>
    <col min="12601" max="12800" width="9.125" style="73" customWidth="1"/>
    <col min="12801" max="12801" width="4.375" style="73" customWidth="1"/>
    <col min="12802" max="12802" width="11.625" style="73" customWidth="1"/>
    <col min="12803" max="12803" width="40.375" style="73" customWidth="1"/>
    <col min="12804" max="12804" width="5.625" style="73" customWidth="1"/>
    <col min="12805" max="12805" width="8.625" style="73" customWidth="1"/>
    <col min="12806" max="12806" width="9.875" style="73" customWidth="1"/>
    <col min="12807" max="12807" width="13.875" style="73" customWidth="1"/>
    <col min="12808" max="12808" width="11.00390625" style="73" customWidth="1"/>
    <col min="12809" max="12809" width="9.75390625" style="73" customWidth="1"/>
    <col min="12810" max="12810" width="11.25390625" style="73" customWidth="1"/>
    <col min="12811" max="12811" width="10.375" style="73" customWidth="1"/>
    <col min="12812" max="12812" width="75.375" style="73" customWidth="1"/>
    <col min="12813" max="12813" width="45.25390625" style="73" customWidth="1"/>
    <col min="12814" max="12855" width="9.125" style="73" customWidth="1"/>
    <col min="12856" max="12856" width="62.25390625" style="73" customWidth="1"/>
    <col min="12857" max="13056" width="9.125" style="73" customWidth="1"/>
    <col min="13057" max="13057" width="4.375" style="73" customWidth="1"/>
    <col min="13058" max="13058" width="11.625" style="73" customWidth="1"/>
    <col min="13059" max="13059" width="40.375" style="73" customWidth="1"/>
    <col min="13060" max="13060" width="5.625" style="73" customWidth="1"/>
    <col min="13061" max="13061" width="8.625" style="73" customWidth="1"/>
    <col min="13062" max="13062" width="9.875" style="73" customWidth="1"/>
    <col min="13063" max="13063" width="13.875" style="73" customWidth="1"/>
    <col min="13064" max="13064" width="11.00390625" style="73" customWidth="1"/>
    <col min="13065" max="13065" width="9.75390625" style="73" customWidth="1"/>
    <col min="13066" max="13066" width="11.25390625" style="73" customWidth="1"/>
    <col min="13067" max="13067" width="10.375" style="73" customWidth="1"/>
    <col min="13068" max="13068" width="75.375" style="73" customWidth="1"/>
    <col min="13069" max="13069" width="45.25390625" style="73" customWidth="1"/>
    <col min="13070" max="13111" width="9.125" style="73" customWidth="1"/>
    <col min="13112" max="13112" width="62.25390625" style="73" customWidth="1"/>
    <col min="13113" max="13312" width="9.125" style="73" customWidth="1"/>
    <col min="13313" max="13313" width="4.375" style="73" customWidth="1"/>
    <col min="13314" max="13314" width="11.625" style="73" customWidth="1"/>
    <col min="13315" max="13315" width="40.375" style="73" customWidth="1"/>
    <col min="13316" max="13316" width="5.625" style="73" customWidth="1"/>
    <col min="13317" max="13317" width="8.625" style="73" customWidth="1"/>
    <col min="13318" max="13318" width="9.875" style="73" customWidth="1"/>
    <col min="13319" max="13319" width="13.875" style="73" customWidth="1"/>
    <col min="13320" max="13320" width="11.00390625" style="73" customWidth="1"/>
    <col min="13321" max="13321" width="9.75390625" style="73" customWidth="1"/>
    <col min="13322" max="13322" width="11.25390625" style="73" customWidth="1"/>
    <col min="13323" max="13323" width="10.375" style="73" customWidth="1"/>
    <col min="13324" max="13324" width="75.375" style="73" customWidth="1"/>
    <col min="13325" max="13325" width="45.25390625" style="73" customWidth="1"/>
    <col min="13326" max="13367" width="9.125" style="73" customWidth="1"/>
    <col min="13368" max="13368" width="62.25390625" style="73" customWidth="1"/>
    <col min="13369" max="13568" width="9.125" style="73" customWidth="1"/>
    <col min="13569" max="13569" width="4.375" style="73" customWidth="1"/>
    <col min="13570" max="13570" width="11.625" style="73" customWidth="1"/>
    <col min="13571" max="13571" width="40.375" style="73" customWidth="1"/>
    <col min="13572" max="13572" width="5.625" style="73" customWidth="1"/>
    <col min="13573" max="13573" width="8.625" style="73" customWidth="1"/>
    <col min="13574" max="13574" width="9.875" style="73" customWidth="1"/>
    <col min="13575" max="13575" width="13.875" style="73" customWidth="1"/>
    <col min="13576" max="13576" width="11.00390625" style="73" customWidth="1"/>
    <col min="13577" max="13577" width="9.75390625" style="73" customWidth="1"/>
    <col min="13578" max="13578" width="11.25390625" style="73" customWidth="1"/>
    <col min="13579" max="13579" width="10.375" style="73" customWidth="1"/>
    <col min="13580" max="13580" width="75.375" style="73" customWidth="1"/>
    <col min="13581" max="13581" width="45.25390625" style="73" customWidth="1"/>
    <col min="13582" max="13623" width="9.125" style="73" customWidth="1"/>
    <col min="13624" max="13624" width="62.25390625" style="73" customWidth="1"/>
    <col min="13625" max="13824" width="9.125" style="73" customWidth="1"/>
    <col min="13825" max="13825" width="4.375" style="73" customWidth="1"/>
    <col min="13826" max="13826" width="11.625" style="73" customWidth="1"/>
    <col min="13827" max="13827" width="40.375" style="73" customWidth="1"/>
    <col min="13828" max="13828" width="5.625" style="73" customWidth="1"/>
    <col min="13829" max="13829" width="8.625" style="73" customWidth="1"/>
    <col min="13830" max="13830" width="9.875" style="73" customWidth="1"/>
    <col min="13831" max="13831" width="13.875" style="73" customWidth="1"/>
    <col min="13832" max="13832" width="11.00390625" style="73" customWidth="1"/>
    <col min="13833" max="13833" width="9.75390625" style="73" customWidth="1"/>
    <col min="13834" max="13834" width="11.25390625" style="73" customWidth="1"/>
    <col min="13835" max="13835" width="10.375" style="73" customWidth="1"/>
    <col min="13836" max="13836" width="75.375" style="73" customWidth="1"/>
    <col min="13837" max="13837" width="45.25390625" style="73" customWidth="1"/>
    <col min="13838" max="13879" width="9.125" style="73" customWidth="1"/>
    <col min="13880" max="13880" width="62.25390625" style="73" customWidth="1"/>
    <col min="13881" max="14080" width="9.125" style="73" customWidth="1"/>
    <col min="14081" max="14081" width="4.375" style="73" customWidth="1"/>
    <col min="14082" max="14082" width="11.625" style="73" customWidth="1"/>
    <col min="14083" max="14083" width="40.375" style="73" customWidth="1"/>
    <col min="14084" max="14084" width="5.625" style="73" customWidth="1"/>
    <col min="14085" max="14085" width="8.625" style="73" customWidth="1"/>
    <col min="14086" max="14086" width="9.875" style="73" customWidth="1"/>
    <col min="14087" max="14087" width="13.875" style="73" customWidth="1"/>
    <col min="14088" max="14088" width="11.00390625" style="73" customWidth="1"/>
    <col min="14089" max="14089" width="9.75390625" style="73" customWidth="1"/>
    <col min="14090" max="14090" width="11.25390625" style="73" customWidth="1"/>
    <col min="14091" max="14091" width="10.375" style="73" customWidth="1"/>
    <col min="14092" max="14092" width="75.375" style="73" customWidth="1"/>
    <col min="14093" max="14093" width="45.25390625" style="73" customWidth="1"/>
    <col min="14094" max="14135" width="9.125" style="73" customWidth="1"/>
    <col min="14136" max="14136" width="62.25390625" style="73" customWidth="1"/>
    <col min="14137" max="14336" width="9.125" style="73" customWidth="1"/>
    <col min="14337" max="14337" width="4.375" style="73" customWidth="1"/>
    <col min="14338" max="14338" width="11.625" style="73" customWidth="1"/>
    <col min="14339" max="14339" width="40.375" style="73" customWidth="1"/>
    <col min="14340" max="14340" width="5.625" style="73" customWidth="1"/>
    <col min="14341" max="14341" width="8.625" style="73" customWidth="1"/>
    <col min="14342" max="14342" width="9.875" style="73" customWidth="1"/>
    <col min="14343" max="14343" width="13.875" style="73" customWidth="1"/>
    <col min="14344" max="14344" width="11.00390625" style="73" customWidth="1"/>
    <col min="14345" max="14345" width="9.75390625" style="73" customWidth="1"/>
    <col min="14346" max="14346" width="11.25390625" style="73" customWidth="1"/>
    <col min="14347" max="14347" width="10.375" style="73" customWidth="1"/>
    <col min="14348" max="14348" width="75.375" style="73" customWidth="1"/>
    <col min="14349" max="14349" width="45.25390625" style="73" customWidth="1"/>
    <col min="14350" max="14391" width="9.125" style="73" customWidth="1"/>
    <col min="14392" max="14392" width="62.25390625" style="73" customWidth="1"/>
    <col min="14393" max="14592" width="9.125" style="73" customWidth="1"/>
    <col min="14593" max="14593" width="4.375" style="73" customWidth="1"/>
    <col min="14594" max="14594" width="11.625" style="73" customWidth="1"/>
    <col min="14595" max="14595" width="40.375" style="73" customWidth="1"/>
    <col min="14596" max="14596" width="5.625" style="73" customWidth="1"/>
    <col min="14597" max="14597" width="8.625" style="73" customWidth="1"/>
    <col min="14598" max="14598" width="9.875" style="73" customWidth="1"/>
    <col min="14599" max="14599" width="13.875" style="73" customWidth="1"/>
    <col min="14600" max="14600" width="11.00390625" style="73" customWidth="1"/>
    <col min="14601" max="14601" width="9.75390625" style="73" customWidth="1"/>
    <col min="14602" max="14602" width="11.25390625" style="73" customWidth="1"/>
    <col min="14603" max="14603" width="10.375" style="73" customWidth="1"/>
    <col min="14604" max="14604" width="75.375" style="73" customWidth="1"/>
    <col min="14605" max="14605" width="45.25390625" style="73" customWidth="1"/>
    <col min="14606" max="14647" width="9.125" style="73" customWidth="1"/>
    <col min="14648" max="14648" width="62.25390625" style="73" customWidth="1"/>
    <col min="14649" max="14848" width="9.125" style="73" customWidth="1"/>
    <col min="14849" max="14849" width="4.375" style="73" customWidth="1"/>
    <col min="14850" max="14850" width="11.625" style="73" customWidth="1"/>
    <col min="14851" max="14851" width="40.375" style="73" customWidth="1"/>
    <col min="14852" max="14852" width="5.625" style="73" customWidth="1"/>
    <col min="14853" max="14853" width="8.625" style="73" customWidth="1"/>
    <col min="14854" max="14854" width="9.875" style="73" customWidth="1"/>
    <col min="14855" max="14855" width="13.875" style="73" customWidth="1"/>
    <col min="14856" max="14856" width="11.00390625" style="73" customWidth="1"/>
    <col min="14857" max="14857" width="9.75390625" style="73" customWidth="1"/>
    <col min="14858" max="14858" width="11.25390625" style="73" customWidth="1"/>
    <col min="14859" max="14859" width="10.375" style="73" customWidth="1"/>
    <col min="14860" max="14860" width="75.375" style="73" customWidth="1"/>
    <col min="14861" max="14861" width="45.25390625" style="73" customWidth="1"/>
    <col min="14862" max="14903" width="9.125" style="73" customWidth="1"/>
    <col min="14904" max="14904" width="62.25390625" style="73" customWidth="1"/>
    <col min="14905" max="15104" width="9.125" style="73" customWidth="1"/>
    <col min="15105" max="15105" width="4.375" style="73" customWidth="1"/>
    <col min="15106" max="15106" width="11.625" style="73" customWidth="1"/>
    <col min="15107" max="15107" width="40.375" style="73" customWidth="1"/>
    <col min="15108" max="15108" width="5.625" style="73" customWidth="1"/>
    <col min="15109" max="15109" width="8.625" style="73" customWidth="1"/>
    <col min="15110" max="15110" width="9.875" style="73" customWidth="1"/>
    <col min="15111" max="15111" width="13.875" style="73" customWidth="1"/>
    <col min="15112" max="15112" width="11.00390625" style="73" customWidth="1"/>
    <col min="15113" max="15113" width="9.75390625" style="73" customWidth="1"/>
    <col min="15114" max="15114" width="11.25390625" style="73" customWidth="1"/>
    <col min="15115" max="15115" width="10.375" style="73" customWidth="1"/>
    <col min="15116" max="15116" width="75.375" style="73" customWidth="1"/>
    <col min="15117" max="15117" width="45.25390625" style="73" customWidth="1"/>
    <col min="15118" max="15159" width="9.125" style="73" customWidth="1"/>
    <col min="15160" max="15160" width="62.25390625" style="73" customWidth="1"/>
    <col min="15161" max="15360" width="9.125" style="73" customWidth="1"/>
    <col min="15361" max="15361" width="4.375" style="73" customWidth="1"/>
    <col min="15362" max="15362" width="11.625" style="73" customWidth="1"/>
    <col min="15363" max="15363" width="40.375" style="73" customWidth="1"/>
    <col min="15364" max="15364" width="5.625" style="73" customWidth="1"/>
    <col min="15365" max="15365" width="8.625" style="73" customWidth="1"/>
    <col min="15366" max="15366" width="9.875" style="73" customWidth="1"/>
    <col min="15367" max="15367" width="13.875" style="73" customWidth="1"/>
    <col min="15368" max="15368" width="11.00390625" style="73" customWidth="1"/>
    <col min="15369" max="15369" width="9.75390625" style="73" customWidth="1"/>
    <col min="15370" max="15370" width="11.25390625" style="73" customWidth="1"/>
    <col min="15371" max="15371" width="10.375" style="73" customWidth="1"/>
    <col min="15372" max="15372" width="75.375" style="73" customWidth="1"/>
    <col min="15373" max="15373" width="45.25390625" style="73" customWidth="1"/>
    <col min="15374" max="15415" width="9.125" style="73" customWidth="1"/>
    <col min="15416" max="15416" width="62.25390625" style="73" customWidth="1"/>
    <col min="15417" max="15616" width="9.125" style="73" customWidth="1"/>
    <col min="15617" max="15617" width="4.375" style="73" customWidth="1"/>
    <col min="15618" max="15618" width="11.625" style="73" customWidth="1"/>
    <col min="15619" max="15619" width="40.375" style="73" customWidth="1"/>
    <col min="15620" max="15620" width="5.625" style="73" customWidth="1"/>
    <col min="15621" max="15621" width="8.625" style="73" customWidth="1"/>
    <col min="15622" max="15622" width="9.875" style="73" customWidth="1"/>
    <col min="15623" max="15623" width="13.875" style="73" customWidth="1"/>
    <col min="15624" max="15624" width="11.00390625" style="73" customWidth="1"/>
    <col min="15625" max="15625" width="9.75390625" style="73" customWidth="1"/>
    <col min="15626" max="15626" width="11.25390625" style="73" customWidth="1"/>
    <col min="15627" max="15627" width="10.375" style="73" customWidth="1"/>
    <col min="15628" max="15628" width="75.375" style="73" customWidth="1"/>
    <col min="15629" max="15629" width="45.25390625" style="73" customWidth="1"/>
    <col min="15630" max="15671" width="9.125" style="73" customWidth="1"/>
    <col min="15672" max="15672" width="62.25390625" style="73" customWidth="1"/>
    <col min="15673" max="15872" width="9.125" style="73" customWidth="1"/>
    <col min="15873" max="15873" width="4.375" style="73" customWidth="1"/>
    <col min="15874" max="15874" width="11.625" style="73" customWidth="1"/>
    <col min="15875" max="15875" width="40.375" style="73" customWidth="1"/>
    <col min="15876" max="15876" width="5.625" style="73" customWidth="1"/>
    <col min="15877" max="15877" width="8.625" style="73" customWidth="1"/>
    <col min="15878" max="15878" width="9.875" style="73" customWidth="1"/>
    <col min="15879" max="15879" width="13.875" style="73" customWidth="1"/>
    <col min="15880" max="15880" width="11.00390625" style="73" customWidth="1"/>
    <col min="15881" max="15881" width="9.75390625" style="73" customWidth="1"/>
    <col min="15882" max="15882" width="11.25390625" style="73" customWidth="1"/>
    <col min="15883" max="15883" width="10.375" style="73" customWidth="1"/>
    <col min="15884" max="15884" width="75.375" style="73" customWidth="1"/>
    <col min="15885" max="15885" width="45.25390625" style="73" customWidth="1"/>
    <col min="15886" max="15927" width="9.125" style="73" customWidth="1"/>
    <col min="15928" max="15928" width="62.25390625" style="73" customWidth="1"/>
    <col min="15929" max="16128" width="9.125" style="73" customWidth="1"/>
    <col min="16129" max="16129" width="4.375" style="73" customWidth="1"/>
    <col min="16130" max="16130" width="11.625" style="73" customWidth="1"/>
    <col min="16131" max="16131" width="40.375" style="73" customWidth="1"/>
    <col min="16132" max="16132" width="5.625" style="73" customWidth="1"/>
    <col min="16133" max="16133" width="8.625" style="73" customWidth="1"/>
    <col min="16134" max="16134" width="9.875" style="73" customWidth="1"/>
    <col min="16135" max="16135" width="13.875" style="73" customWidth="1"/>
    <col min="16136" max="16136" width="11.00390625" style="73" customWidth="1"/>
    <col min="16137" max="16137" width="9.75390625" style="73" customWidth="1"/>
    <col min="16138" max="16138" width="11.25390625" style="73" customWidth="1"/>
    <col min="16139" max="16139" width="10.375" style="73" customWidth="1"/>
    <col min="16140" max="16140" width="75.375" style="73" customWidth="1"/>
    <col min="16141" max="16141" width="45.25390625" style="73" customWidth="1"/>
    <col min="16142" max="16183" width="9.125" style="73" customWidth="1"/>
    <col min="16184" max="16184" width="62.25390625" style="73" customWidth="1"/>
    <col min="16185" max="16384" width="9.125" style="73" customWidth="1"/>
  </cols>
  <sheetData>
    <row r="1" spans="1:7" ht="15" customHeight="1">
      <c r="A1" s="197" t="s">
        <v>296</v>
      </c>
      <c r="B1" s="197"/>
      <c r="C1" s="197"/>
      <c r="D1" s="197"/>
      <c r="E1" s="197"/>
      <c r="F1" s="197"/>
      <c r="G1" s="197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294</v>
      </c>
      <c r="B3" s="78"/>
      <c r="C3" s="79"/>
      <c r="D3" s="80" t="s">
        <v>295</v>
      </c>
      <c r="E3" s="81"/>
      <c r="F3" s="82"/>
      <c r="G3" s="83"/>
    </row>
    <row r="4" spans="1:7" ht="13.5" customHeight="1" thickBot="1">
      <c r="A4" s="84" t="s">
        <v>19</v>
      </c>
      <c r="B4" s="85"/>
      <c r="C4" s="86"/>
      <c r="D4" s="87" t="s">
        <v>257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20</v>
      </c>
      <c r="B6" s="96" t="s">
        <v>21</v>
      </c>
      <c r="C6" s="96" t="s">
        <v>22</v>
      </c>
      <c r="D6" s="96" t="s">
        <v>23</v>
      </c>
      <c r="E6" s="97" t="s">
        <v>24</v>
      </c>
      <c r="F6" s="96" t="s">
        <v>25</v>
      </c>
      <c r="G6" s="98" t="s">
        <v>26</v>
      </c>
      <c r="H6" s="99" t="s">
        <v>27</v>
      </c>
      <c r="I6" s="99" t="s">
        <v>28</v>
      </c>
      <c r="J6" s="99" t="s">
        <v>29</v>
      </c>
      <c r="K6" s="99" t="s">
        <v>30</v>
      </c>
    </row>
    <row r="7" spans="1:15" ht="14.25" customHeight="1">
      <c r="A7" s="101" t="s">
        <v>31</v>
      </c>
      <c r="B7" s="102" t="s">
        <v>47</v>
      </c>
      <c r="C7" s="103" t="s">
        <v>33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49</v>
      </c>
      <c r="C8" s="114" t="s">
        <v>50</v>
      </c>
      <c r="D8" s="115" t="s">
        <v>51</v>
      </c>
      <c r="E8" s="116">
        <v>1</v>
      </c>
      <c r="F8" s="117"/>
      <c r="G8" s="118">
        <f>E8*F8</f>
        <v>0</v>
      </c>
      <c r="H8" s="119">
        <v>0</v>
      </c>
      <c r="I8" s="120">
        <f>E8*H8</f>
        <v>0</v>
      </c>
      <c r="J8" s="119"/>
      <c r="K8" s="120">
        <f>E8*J8</f>
        <v>0</v>
      </c>
      <c r="O8" s="111"/>
      <c r="Z8" s="121"/>
      <c r="AA8" s="121">
        <v>12</v>
      </c>
      <c r="AB8" s="121">
        <v>0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12</v>
      </c>
      <c r="CB8" s="121">
        <v>0</v>
      </c>
      <c r="CZ8" s="73">
        <v>1</v>
      </c>
    </row>
    <row r="9" spans="1:63" ht="12.75">
      <c r="A9" s="133" t="s">
        <v>35</v>
      </c>
      <c r="B9" s="134" t="s">
        <v>47</v>
      </c>
      <c r="C9" s="135" t="s">
        <v>33</v>
      </c>
      <c r="D9" s="136"/>
      <c r="E9" s="137"/>
      <c r="F9" s="137"/>
      <c r="G9" s="138">
        <f>SUM(G7:G8)</f>
        <v>0</v>
      </c>
      <c r="H9" s="139"/>
      <c r="I9" s="140">
        <f>SUM(I7:I8)</f>
        <v>0</v>
      </c>
      <c r="J9" s="141"/>
      <c r="K9" s="140">
        <f>SUM(K7:K8)</f>
        <v>0</v>
      </c>
      <c r="O9" s="111"/>
      <c r="X9" s="142">
        <f>K9</f>
        <v>0</v>
      </c>
      <c r="Y9" s="142">
        <f>I9</f>
        <v>0</v>
      </c>
      <c r="Z9" s="143">
        <f>G9</f>
        <v>0</v>
      </c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44"/>
      <c r="BB9" s="144"/>
      <c r="BC9" s="144"/>
      <c r="BD9" s="144"/>
      <c r="BE9" s="144"/>
      <c r="BF9" s="144"/>
      <c r="BG9" s="121"/>
      <c r="BH9" s="121"/>
      <c r="BI9" s="121"/>
      <c r="BJ9" s="121"/>
      <c r="BK9" s="121"/>
    </row>
    <row r="10" spans="1:15" ht="14.25" customHeight="1">
      <c r="A10" s="101" t="s">
        <v>31</v>
      </c>
      <c r="B10" s="102" t="s">
        <v>32</v>
      </c>
      <c r="C10" s="103" t="s">
        <v>33</v>
      </c>
      <c r="D10" s="104"/>
      <c r="E10" s="105"/>
      <c r="F10" s="105"/>
      <c r="G10" s="106"/>
      <c r="H10" s="107"/>
      <c r="I10" s="108"/>
      <c r="J10" s="109"/>
      <c r="K10" s="110"/>
      <c r="O10" s="111"/>
    </row>
    <row r="11" spans="1:104" ht="12.75">
      <c r="A11" s="112">
        <v>2</v>
      </c>
      <c r="B11" s="113" t="s">
        <v>52</v>
      </c>
      <c r="C11" s="114" t="s">
        <v>53</v>
      </c>
      <c r="D11" s="115" t="s">
        <v>54</v>
      </c>
      <c r="E11" s="116">
        <v>97.45</v>
      </c>
      <c r="F11" s="117"/>
      <c r="G11" s="118">
        <f>E11*F11</f>
        <v>0</v>
      </c>
      <c r="H11" s="119">
        <v>0</v>
      </c>
      <c r="I11" s="120">
        <f>E11*H11</f>
        <v>0</v>
      </c>
      <c r="J11" s="119">
        <v>0</v>
      </c>
      <c r="K11" s="120">
        <f>E11*J11</f>
        <v>0</v>
      </c>
      <c r="O11" s="111"/>
      <c r="Z11" s="121"/>
      <c r="AA11" s="121">
        <v>1</v>
      </c>
      <c r="AB11" s="121">
        <v>1</v>
      </c>
      <c r="AC11" s="121">
        <v>1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CA11" s="121">
        <v>1</v>
      </c>
      <c r="CB11" s="121">
        <v>1</v>
      </c>
      <c r="CZ11" s="73">
        <v>1</v>
      </c>
    </row>
    <row r="12" spans="1:63" ht="12.75">
      <c r="A12" s="122"/>
      <c r="B12" s="123"/>
      <c r="C12" s="192" t="s">
        <v>207</v>
      </c>
      <c r="D12" s="193"/>
      <c r="E12" s="126">
        <v>97.45</v>
      </c>
      <c r="F12" s="127"/>
      <c r="G12" s="128"/>
      <c r="H12" s="129"/>
      <c r="I12" s="124"/>
      <c r="J12" s="130"/>
      <c r="K12" s="124"/>
      <c r="M12" s="131" t="s">
        <v>207</v>
      </c>
      <c r="O12" s="11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32" t="str">
        <f>C11</f>
        <v>Odkopávky pro silnice v hor. 3 do 100 m3</v>
      </c>
      <c r="BE12" s="121"/>
      <c r="BF12" s="121"/>
      <c r="BG12" s="121"/>
      <c r="BH12" s="121"/>
      <c r="BI12" s="121"/>
      <c r="BJ12" s="121"/>
      <c r="BK12" s="121"/>
    </row>
    <row r="13" spans="1:104" ht="12.75">
      <c r="A13" s="112">
        <v>3</v>
      </c>
      <c r="B13" s="113" t="s">
        <v>56</v>
      </c>
      <c r="C13" s="114" t="s">
        <v>57</v>
      </c>
      <c r="D13" s="115" t="s">
        <v>54</v>
      </c>
      <c r="E13" s="116">
        <v>97.45</v>
      </c>
      <c r="F13" s="117"/>
      <c r="G13" s="118">
        <f>E13*F13</f>
        <v>0</v>
      </c>
      <c r="H13" s="119">
        <v>0</v>
      </c>
      <c r="I13" s="120">
        <f>E13*H13</f>
        <v>0</v>
      </c>
      <c r="J13" s="119">
        <v>0</v>
      </c>
      <c r="K13" s="120">
        <f>E13*J13</f>
        <v>0</v>
      </c>
      <c r="O13" s="111"/>
      <c r="Z13" s="121"/>
      <c r="AA13" s="121">
        <v>1</v>
      </c>
      <c r="AB13" s="121">
        <v>1</v>
      </c>
      <c r="AC13" s="121">
        <v>1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1</v>
      </c>
      <c r="CZ13" s="73">
        <v>1</v>
      </c>
    </row>
    <row r="14" spans="1:104" ht="12.75">
      <c r="A14" s="112">
        <v>4</v>
      </c>
      <c r="B14" s="113" t="s">
        <v>58</v>
      </c>
      <c r="C14" s="114" t="s">
        <v>59</v>
      </c>
      <c r="D14" s="115" t="s">
        <v>54</v>
      </c>
      <c r="E14" s="116">
        <v>97.45</v>
      </c>
      <c r="F14" s="117"/>
      <c r="G14" s="118">
        <f>E14*F14</f>
        <v>0</v>
      </c>
      <c r="H14" s="119">
        <v>0</v>
      </c>
      <c r="I14" s="120">
        <f>E14*H14</f>
        <v>0</v>
      </c>
      <c r="J14" s="119">
        <v>0</v>
      </c>
      <c r="K14" s="120">
        <f>E14*J14</f>
        <v>0</v>
      </c>
      <c r="O14" s="111"/>
      <c r="Z14" s="121"/>
      <c r="AA14" s="121">
        <v>1</v>
      </c>
      <c r="AB14" s="121">
        <v>1</v>
      </c>
      <c r="AC14" s="121">
        <v>1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</v>
      </c>
      <c r="CB14" s="121">
        <v>1</v>
      </c>
      <c r="CZ14" s="73">
        <v>1</v>
      </c>
    </row>
    <row r="15" spans="1:104" ht="12.75">
      <c r="A15" s="112">
        <v>5</v>
      </c>
      <c r="B15" s="113" t="s">
        <v>60</v>
      </c>
      <c r="C15" s="114" t="s">
        <v>61</v>
      </c>
      <c r="D15" s="115" t="s">
        <v>54</v>
      </c>
      <c r="E15" s="116">
        <v>85.03</v>
      </c>
      <c r="F15" s="117"/>
      <c r="G15" s="118">
        <f>E15*F15</f>
        <v>0</v>
      </c>
      <c r="H15" s="119">
        <v>0</v>
      </c>
      <c r="I15" s="120">
        <f>E15*H15</f>
        <v>0</v>
      </c>
      <c r="J15" s="119">
        <v>0</v>
      </c>
      <c r="K15" s="120">
        <f>E15*J15</f>
        <v>0</v>
      </c>
      <c r="O15" s="111"/>
      <c r="Z15" s="121"/>
      <c r="AA15" s="121">
        <v>1</v>
      </c>
      <c r="AB15" s="121">
        <v>1</v>
      </c>
      <c r="AC15" s="121">
        <v>1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CA15" s="121">
        <v>1</v>
      </c>
      <c r="CB15" s="121">
        <v>1</v>
      </c>
      <c r="CZ15" s="73">
        <v>1</v>
      </c>
    </row>
    <row r="16" spans="1:63" ht="12.75">
      <c r="A16" s="122"/>
      <c r="B16" s="123"/>
      <c r="C16" s="192" t="s">
        <v>208</v>
      </c>
      <c r="D16" s="193"/>
      <c r="E16" s="126">
        <v>85.03</v>
      </c>
      <c r="F16" s="127"/>
      <c r="G16" s="128"/>
      <c r="H16" s="129"/>
      <c r="I16" s="124"/>
      <c r="J16" s="130"/>
      <c r="K16" s="124"/>
      <c r="M16" s="131" t="s">
        <v>208</v>
      </c>
      <c r="O16" s="11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32" t="str">
        <f>C15</f>
        <v>Uložení sypaniny na skládku</v>
      </c>
      <c r="BE16" s="121"/>
      <c r="BF16" s="121"/>
      <c r="BG16" s="121"/>
      <c r="BH16" s="121"/>
      <c r="BI16" s="121"/>
      <c r="BJ16" s="121"/>
      <c r="BK16" s="121"/>
    </row>
    <row r="17" spans="1:104" ht="12.75">
      <c r="A17" s="112">
        <v>6</v>
      </c>
      <c r="B17" s="113" t="s">
        <v>63</v>
      </c>
      <c r="C17" s="114" t="s">
        <v>64</v>
      </c>
      <c r="D17" s="115" t="s">
        <v>54</v>
      </c>
      <c r="E17" s="116">
        <v>12.42</v>
      </c>
      <c r="F17" s="117"/>
      <c r="G17" s="118">
        <f>E17*F17</f>
        <v>0</v>
      </c>
      <c r="H17" s="119">
        <v>0</v>
      </c>
      <c r="I17" s="120">
        <f>E17*H17</f>
        <v>0</v>
      </c>
      <c r="J17" s="119">
        <v>0</v>
      </c>
      <c r="K17" s="120">
        <f>E17*J17</f>
        <v>0</v>
      </c>
      <c r="O17" s="111"/>
      <c r="Z17" s="121"/>
      <c r="AA17" s="121">
        <v>1</v>
      </c>
      <c r="AB17" s="121">
        <v>1</v>
      </c>
      <c r="AC17" s="121">
        <v>1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CA17" s="121">
        <v>1</v>
      </c>
      <c r="CB17" s="121">
        <v>1</v>
      </c>
      <c r="CZ17" s="73">
        <v>1</v>
      </c>
    </row>
    <row r="18" spans="1:63" ht="12.75">
      <c r="A18" s="122"/>
      <c r="B18" s="123"/>
      <c r="C18" s="192" t="s">
        <v>209</v>
      </c>
      <c r="D18" s="193"/>
      <c r="E18" s="126">
        <v>12.42</v>
      </c>
      <c r="F18" s="127"/>
      <c r="G18" s="128"/>
      <c r="H18" s="129"/>
      <c r="I18" s="124"/>
      <c r="J18" s="130"/>
      <c r="K18" s="124"/>
      <c r="M18" s="131" t="s">
        <v>209</v>
      </c>
      <c r="O18" s="11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32" t="str">
        <f>C17</f>
        <v>Zásyp jam, rýh, šachet se zhutněním</v>
      </c>
      <c r="BE18" s="121"/>
      <c r="BF18" s="121"/>
      <c r="BG18" s="121"/>
      <c r="BH18" s="121"/>
      <c r="BI18" s="121"/>
      <c r="BJ18" s="121"/>
      <c r="BK18" s="121"/>
    </row>
    <row r="19" spans="1:104" ht="12.75">
      <c r="A19" s="112">
        <v>7</v>
      </c>
      <c r="B19" s="113" t="s">
        <v>66</v>
      </c>
      <c r="C19" s="114" t="s">
        <v>67</v>
      </c>
      <c r="D19" s="115" t="s">
        <v>34</v>
      </c>
      <c r="E19" s="116">
        <v>506.85</v>
      </c>
      <c r="F19" s="117"/>
      <c r="G19" s="118">
        <f>E19*F19</f>
        <v>0</v>
      </c>
      <c r="H19" s="119">
        <v>0</v>
      </c>
      <c r="I19" s="120">
        <f>E19*H19</f>
        <v>0</v>
      </c>
      <c r="J19" s="119">
        <v>0</v>
      </c>
      <c r="K19" s="120">
        <f>E19*J19</f>
        <v>0</v>
      </c>
      <c r="O19" s="111"/>
      <c r="Z19" s="121"/>
      <c r="AA19" s="121">
        <v>1</v>
      </c>
      <c r="AB19" s="121">
        <v>1</v>
      </c>
      <c r="AC19" s="121">
        <v>1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CA19" s="121">
        <v>1</v>
      </c>
      <c r="CB19" s="121">
        <v>1</v>
      </c>
      <c r="CZ19" s="73">
        <v>1</v>
      </c>
    </row>
    <row r="20" spans="1:63" ht="12.75">
      <c r="A20" s="122"/>
      <c r="B20" s="123"/>
      <c r="C20" s="192" t="s">
        <v>210</v>
      </c>
      <c r="D20" s="193"/>
      <c r="E20" s="126">
        <v>506.85</v>
      </c>
      <c r="F20" s="127"/>
      <c r="G20" s="128"/>
      <c r="H20" s="129"/>
      <c r="I20" s="124"/>
      <c r="J20" s="130"/>
      <c r="K20" s="124"/>
      <c r="M20" s="131" t="s">
        <v>210</v>
      </c>
      <c r="O20" s="11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32" t="str">
        <f>C19</f>
        <v>Úprava pláně v zářezech v hor. 1-4, se zhutněním</v>
      </c>
      <c r="BE20" s="121"/>
      <c r="BF20" s="121"/>
      <c r="BG20" s="121"/>
      <c r="BH20" s="121"/>
      <c r="BI20" s="121"/>
      <c r="BJ20" s="121"/>
      <c r="BK20" s="121"/>
    </row>
    <row r="21" spans="1:63" ht="12.75">
      <c r="A21" s="133" t="s">
        <v>35</v>
      </c>
      <c r="B21" s="134" t="s">
        <v>32</v>
      </c>
      <c r="C21" s="135" t="s">
        <v>33</v>
      </c>
      <c r="D21" s="136"/>
      <c r="E21" s="137"/>
      <c r="F21" s="137"/>
      <c r="G21" s="138">
        <f>SUM(G10:G20)</f>
        <v>0</v>
      </c>
      <c r="H21" s="139"/>
      <c r="I21" s="140">
        <f>SUM(I10:I20)</f>
        <v>0</v>
      </c>
      <c r="J21" s="141"/>
      <c r="K21" s="140">
        <f>SUM(K10:K20)</f>
        <v>0</v>
      </c>
      <c r="O21" s="111"/>
      <c r="X21" s="142">
        <f>K21</f>
        <v>0</v>
      </c>
      <c r="Y21" s="142">
        <f>I21</f>
        <v>0</v>
      </c>
      <c r="Z21" s="143">
        <f>G21</f>
        <v>0</v>
      </c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44"/>
      <c r="BB21" s="144"/>
      <c r="BC21" s="144"/>
      <c r="BD21" s="144"/>
      <c r="BE21" s="144"/>
      <c r="BF21" s="144"/>
      <c r="BG21" s="121"/>
      <c r="BH21" s="121"/>
      <c r="BI21" s="121"/>
      <c r="BJ21" s="121"/>
      <c r="BK21" s="121"/>
    </row>
    <row r="22" spans="1:15" ht="14.25" customHeight="1">
      <c r="A22" s="101" t="s">
        <v>31</v>
      </c>
      <c r="B22" s="102" t="s">
        <v>69</v>
      </c>
      <c r="C22" s="103" t="s">
        <v>70</v>
      </c>
      <c r="D22" s="104"/>
      <c r="E22" s="105"/>
      <c r="F22" s="105"/>
      <c r="G22" s="106"/>
      <c r="H22" s="107"/>
      <c r="I22" s="108"/>
      <c r="J22" s="109"/>
      <c r="K22" s="110"/>
      <c r="O22" s="111"/>
    </row>
    <row r="23" spans="1:104" ht="12.75">
      <c r="A23" s="112">
        <v>8</v>
      </c>
      <c r="B23" s="113" t="s">
        <v>71</v>
      </c>
      <c r="C23" s="114" t="s">
        <v>72</v>
      </c>
      <c r="D23" s="115" t="s">
        <v>34</v>
      </c>
      <c r="E23" s="116">
        <v>103.5</v>
      </c>
      <c r="F23" s="117"/>
      <c r="G23" s="118">
        <f>E23*F23</f>
        <v>0</v>
      </c>
      <c r="H23" s="119">
        <v>0</v>
      </c>
      <c r="I23" s="120">
        <f>E23*H23</f>
        <v>0</v>
      </c>
      <c r="J23" s="119">
        <v>0</v>
      </c>
      <c r="K23" s="120">
        <f>E23*J23</f>
        <v>0</v>
      </c>
      <c r="O23" s="111"/>
      <c r="Z23" s="121"/>
      <c r="AA23" s="121">
        <v>1</v>
      </c>
      <c r="AB23" s="121">
        <v>1</v>
      </c>
      <c r="AC23" s="121">
        <v>1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CA23" s="121">
        <v>1</v>
      </c>
      <c r="CB23" s="121">
        <v>1</v>
      </c>
      <c r="CZ23" s="73">
        <v>1</v>
      </c>
    </row>
    <row r="24" spans="1:63" ht="12.75">
      <c r="A24" s="122"/>
      <c r="B24" s="123"/>
      <c r="C24" s="192" t="s">
        <v>211</v>
      </c>
      <c r="D24" s="193"/>
      <c r="E24" s="126">
        <v>103.5</v>
      </c>
      <c r="F24" s="127"/>
      <c r="G24" s="128"/>
      <c r="H24" s="129"/>
      <c r="I24" s="124"/>
      <c r="J24" s="130"/>
      <c r="K24" s="124"/>
      <c r="M24" s="131" t="s">
        <v>211</v>
      </c>
      <c r="O24" s="11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32" t="str">
        <f>C23</f>
        <v>Založení trávníku parkového výsevem v rovině</v>
      </c>
      <c r="BE24" s="121"/>
      <c r="BF24" s="121"/>
      <c r="BG24" s="121"/>
      <c r="BH24" s="121"/>
      <c r="BI24" s="121"/>
      <c r="BJ24" s="121"/>
      <c r="BK24" s="121"/>
    </row>
    <row r="25" spans="1:104" ht="12.75">
      <c r="A25" s="112">
        <v>9</v>
      </c>
      <c r="B25" s="113" t="s">
        <v>74</v>
      </c>
      <c r="C25" s="114" t="s">
        <v>75</v>
      </c>
      <c r="D25" s="115" t="s">
        <v>34</v>
      </c>
      <c r="E25" s="116">
        <v>62.1</v>
      </c>
      <c r="F25" s="117"/>
      <c r="G25" s="118">
        <f>E25*F25</f>
        <v>0</v>
      </c>
      <c r="H25" s="119">
        <v>0</v>
      </c>
      <c r="I25" s="120">
        <f>E25*H25</f>
        <v>0</v>
      </c>
      <c r="J25" s="119">
        <v>0</v>
      </c>
      <c r="K25" s="120">
        <f>E25*J25</f>
        <v>0</v>
      </c>
      <c r="O25" s="111"/>
      <c r="Z25" s="121"/>
      <c r="AA25" s="121">
        <v>1</v>
      </c>
      <c r="AB25" s="121">
        <v>1</v>
      </c>
      <c r="AC25" s="121">
        <v>1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1</v>
      </c>
      <c r="CB25" s="121">
        <v>1</v>
      </c>
      <c r="CZ25" s="73">
        <v>1</v>
      </c>
    </row>
    <row r="26" spans="1:63" ht="12.75">
      <c r="A26" s="122"/>
      <c r="B26" s="123"/>
      <c r="C26" s="192" t="s">
        <v>212</v>
      </c>
      <c r="D26" s="193"/>
      <c r="E26" s="126">
        <v>62.1</v>
      </c>
      <c r="F26" s="127"/>
      <c r="G26" s="128"/>
      <c r="H26" s="129"/>
      <c r="I26" s="124"/>
      <c r="J26" s="130"/>
      <c r="K26" s="124"/>
      <c r="M26" s="131" t="s">
        <v>212</v>
      </c>
      <c r="O26" s="11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32" t="str">
        <f>C25</f>
        <v>Rozprostření ornice, rovina, tl. do 10 cm do 500m2</v>
      </c>
      <c r="BE26" s="121"/>
      <c r="BF26" s="121"/>
      <c r="BG26" s="121"/>
      <c r="BH26" s="121"/>
      <c r="BI26" s="121"/>
      <c r="BJ26" s="121"/>
      <c r="BK26" s="121"/>
    </row>
    <row r="27" spans="1:104" ht="12.75">
      <c r="A27" s="112">
        <v>10</v>
      </c>
      <c r="B27" s="113" t="s">
        <v>77</v>
      </c>
      <c r="C27" s="114" t="s">
        <v>78</v>
      </c>
      <c r="D27" s="115" t="s">
        <v>34</v>
      </c>
      <c r="E27" s="116">
        <v>103.5</v>
      </c>
      <c r="F27" s="117"/>
      <c r="G27" s="118">
        <f>E27*F27</f>
        <v>0</v>
      </c>
      <c r="H27" s="119">
        <v>0</v>
      </c>
      <c r="I27" s="120">
        <f>E27*H27</f>
        <v>0</v>
      </c>
      <c r="J27" s="119">
        <v>0</v>
      </c>
      <c r="K27" s="120">
        <f>E27*J27</f>
        <v>0</v>
      </c>
      <c r="O27" s="111"/>
      <c r="Z27" s="121"/>
      <c r="AA27" s="121">
        <v>1</v>
      </c>
      <c r="AB27" s="121">
        <v>1</v>
      </c>
      <c r="AC27" s="121">
        <v>1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A27" s="121">
        <v>1</v>
      </c>
      <c r="CB27" s="121">
        <v>1</v>
      </c>
      <c r="CZ27" s="73">
        <v>1</v>
      </c>
    </row>
    <row r="28" spans="1:63" ht="12.75">
      <c r="A28" s="122"/>
      <c r="B28" s="123"/>
      <c r="C28" s="192" t="s">
        <v>213</v>
      </c>
      <c r="D28" s="193"/>
      <c r="E28" s="126">
        <v>103.5</v>
      </c>
      <c r="F28" s="127"/>
      <c r="G28" s="128"/>
      <c r="H28" s="129"/>
      <c r="I28" s="124"/>
      <c r="J28" s="130"/>
      <c r="K28" s="124"/>
      <c r="M28" s="131" t="s">
        <v>213</v>
      </c>
      <c r="O28" s="11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32" t="str">
        <f>C27</f>
        <v>Ošetření trávníku v rovině</v>
      </c>
      <c r="BE28" s="121"/>
      <c r="BF28" s="121"/>
      <c r="BG28" s="121"/>
      <c r="BH28" s="121"/>
      <c r="BI28" s="121"/>
      <c r="BJ28" s="121"/>
      <c r="BK28" s="121"/>
    </row>
    <row r="29" spans="1:104" ht="12.75">
      <c r="A29" s="112">
        <v>11</v>
      </c>
      <c r="B29" s="113" t="s">
        <v>80</v>
      </c>
      <c r="C29" s="114" t="s">
        <v>81</v>
      </c>
      <c r="D29" s="115" t="s">
        <v>54</v>
      </c>
      <c r="E29" s="116">
        <v>3.105</v>
      </c>
      <c r="F29" s="117"/>
      <c r="G29" s="118">
        <f>E29*F29</f>
        <v>0</v>
      </c>
      <c r="H29" s="119">
        <v>0</v>
      </c>
      <c r="I29" s="120">
        <f>E29*H29</f>
        <v>0</v>
      </c>
      <c r="J29" s="119"/>
      <c r="K29" s="120">
        <f>E29*J29</f>
        <v>0</v>
      </c>
      <c r="O29" s="111"/>
      <c r="Z29" s="121"/>
      <c r="AA29" s="121">
        <v>12</v>
      </c>
      <c r="AB29" s="121">
        <v>0</v>
      </c>
      <c r="AC29" s="121">
        <v>2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CA29" s="121">
        <v>12</v>
      </c>
      <c r="CB29" s="121">
        <v>0</v>
      </c>
      <c r="CZ29" s="73">
        <v>1</v>
      </c>
    </row>
    <row r="30" spans="1:63" ht="12.75">
      <c r="A30" s="122"/>
      <c r="B30" s="123"/>
      <c r="C30" s="192" t="s">
        <v>214</v>
      </c>
      <c r="D30" s="193"/>
      <c r="E30" s="126">
        <v>3.105</v>
      </c>
      <c r="F30" s="127"/>
      <c r="G30" s="128"/>
      <c r="H30" s="129"/>
      <c r="I30" s="124"/>
      <c r="J30" s="130"/>
      <c r="K30" s="124"/>
      <c r="M30" s="131" t="s">
        <v>214</v>
      </c>
      <c r="O30" s="11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32" t="str">
        <f>C29</f>
        <v>Poplatek za ornici</v>
      </c>
      <c r="BE30" s="121"/>
      <c r="BF30" s="121"/>
      <c r="BG30" s="121"/>
      <c r="BH30" s="121"/>
      <c r="BI30" s="121"/>
      <c r="BJ30" s="121"/>
      <c r="BK30" s="121"/>
    </row>
    <row r="31" spans="1:104" ht="12.75">
      <c r="A31" s="112">
        <v>12</v>
      </c>
      <c r="B31" s="113" t="s">
        <v>83</v>
      </c>
      <c r="C31" s="114" t="s">
        <v>84</v>
      </c>
      <c r="D31" s="115" t="s">
        <v>85</v>
      </c>
      <c r="E31" s="116">
        <v>4.6575</v>
      </c>
      <c r="F31" s="117"/>
      <c r="G31" s="118">
        <f>E31*F31</f>
        <v>0</v>
      </c>
      <c r="H31" s="119">
        <v>0</v>
      </c>
      <c r="I31" s="120">
        <f>E31*H31</f>
        <v>0</v>
      </c>
      <c r="J31" s="119"/>
      <c r="K31" s="120">
        <f>E31*J31</f>
        <v>0</v>
      </c>
      <c r="O31" s="111"/>
      <c r="Z31" s="121"/>
      <c r="AA31" s="121">
        <v>3</v>
      </c>
      <c r="AB31" s="121">
        <v>1</v>
      </c>
      <c r="AC31" s="121">
        <v>572400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CA31" s="121">
        <v>3</v>
      </c>
      <c r="CB31" s="121">
        <v>1</v>
      </c>
      <c r="CZ31" s="73">
        <v>1</v>
      </c>
    </row>
    <row r="32" spans="1:63" ht="12.75">
      <c r="A32" s="122"/>
      <c r="B32" s="123"/>
      <c r="C32" s="192" t="s">
        <v>215</v>
      </c>
      <c r="D32" s="193"/>
      <c r="E32" s="126">
        <v>3.105</v>
      </c>
      <c r="F32" s="127"/>
      <c r="G32" s="128"/>
      <c r="H32" s="129"/>
      <c r="I32" s="124"/>
      <c r="J32" s="130"/>
      <c r="K32" s="124"/>
      <c r="M32" s="131" t="s">
        <v>215</v>
      </c>
      <c r="O32" s="11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32" t="str">
        <f>C31</f>
        <v>Směs travní parková I. běžná zátěž PROFI</v>
      </c>
      <c r="BE32" s="121"/>
      <c r="BF32" s="121"/>
      <c r="BG32" s="121"/>
      <c r="BH32" s="121"/>
      <c r="BI32" s="121"/>
      <c r="BJ32" s="121"/>
      <c r="BK32" s="121"/>
    </row>
    <row r="33" spans="1:63" ht="12.75">
      <c r="A33" s="122"/>
      <c r="B33" s="123"/>
      <c r="C33" s="192" t="s">
        <v>216</v>
      </c>
      <c r="D33" s="193"/>
      <c r="E33" s="126">
        <v>1.5525</v>
      </c>
      <c r="F33" s="127"/>
      <c r="G33" s="128"/>
      <c r="H33" s="129"/>
      <c r="I33" s="124"/>
      <c r="J33" s="130"/>
      <c r="K33" s="124"/>
      <c r="M33" s="131" t="s">
        <v>216</v>
      </c>
      <c r="O33" s="11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32" t="str">
        <f>C32</f>
        <v>první osetí - spotřeba 30g/m2:103,5*30/1000</v>
      </c>
      <c r="BE33" s="121"/>
      <c r="BF33" s="121"/>
      <c r="BG33" s="121"/>
      <c r="BH33" s="121"/>
      <c r="BI33" s="121"/>
      <c r="BJ33" s="121"/>
      <c r="BK33" s="121"/>
    </row>
    <row r="34" spans="1:63" ht="12.75">
      <c r="A34" s="133" t="s">
        <v>35</v>
      </c>
      <c r="B34" s="134" t="s">
        <v>69</v>
      </c>
      <c r="C34" s="135" t="s">
        <v>70</v>
      </c>
      <c r="D34" s="136"/>
      <c r="E34" s="137"/>
      <c r="F34" s="137"/>
      <c r="G34" s="138">
        <f>SUM(G22:G33)</f>
        <v>0</v>
      </c>
      <c r="H34" s="139"/>
      <c r="I34" s="140">
        <f>SUM(I22:I33)</f>
        <v>0</v>
      </c>
      <c r="J34" s="141"/>
      <c r="K34" s="140">
        <f>SUM(K22:K33)</f>
        <v>0</v>
      </c>
      <c r="O34" s="111"/>
      <c r="X34" s="142">
        <f>K34</f>
        <v>0</v>
      </c>
      <c r="Y34" s="142">
        <f>I34</f>
        <v>0</v>
      </c>
      <c r="Z34" s="143">
        <f>G34</f>
        <v>0</v>
      </c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44"/>
      <c r="BB34" s="144"/>
      <c r="BC34" s="144"/>
      <c r="BD34" s="144"/>
      <c r="BE34" s="144"/>
      <c r="BF34" s="144"/>
      <c r="BG34" s="121"/>
      <c r="BH34" s="121"/>
      <c r="BI34" s="121"/>
      <c r="BJ34" s="121"/>
      <c r="BK34" s="121"/>
    </row>
    <row r="35" spans="1:15" ht="14.25" customHeight="1">
      <c r="A35" s="101" t="s">
        <v>31</v>
      </c>
      <c r="B35" s="102" t="s">
        <v>88</v>
      </c>
      <c r="C35" s="103" t="s">
        <v>89</v>
      </c>
      <c r="D35" s="104"/>
      <c r="E35" s="105"/>
      <c r="F35" s="105"/>
      <c r="G35" s="106"/>
      <c r="H35" s="107"/>
      <c r="I35" s="108"/>
      <c r="J35" s="109"/>
      <c r="K35" s="110"/>
      <c r="O35" s="111"/>
    </row>
    <row r="36" spans="1:104" ht="12.75">
      <c r="A36" s="112">
        <v>13</v>
      </c>
      <c r="B36" s="113" t="s">
        <v>90</v>
      </c>
      <c r="C36" s="114" t="s">
        <v>91</v>
      </c>
      <c r="D36" s="115" t="s">
        <v>34</v>
      </c>
      <c r="E36" s="116">
        <v>506.85</v>
      </c>
      <c r="F36" s="117"/>
      <c r="G36" s="118">
        <f>E36*F36</f>
        <v>0</v>
      </c>
      <c r="H36" s="119">
        <v>0.291600000000017</v>
      </c>
      <c r="I36" s="120">
        <f>E36*H36</f>
        <v>147.79746000000864</v>
      </c>
      <c r="J36" s="119">
        <v>0</v>
      </c>
      <c r="K36" s="120">
        <f>E36*J36</f>
        <v>0</v>
      </c>
      <c r="O36" s="111"/>
      <c r="Z36" s="121"/>
      <c r="AA36" s="121">
        <v>1</v>
      </c>
      <c r="AB36" s="121">
        <v>1</v>
      </c>
      <c r="AC36" s="121">
        <v>1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CA36" s="121">
        <v>1</v>
      </c>
      <c r="CB36" s="121">
        <v>1</v>
      </c>
      <c r="CZ36" s="73">
        <v>1</v>
      </c>
    </row>
    <row r="37" spans="1:63" ht="12.75">
      <c r="A37" s="122"/>
      <c r="B37" s="123"/>
      <c r="C37" s="194" t="s">
        <v>92</v>
      </c>
      <c r="D37" s="195"/>
      <c r="E37" s="195"/>
      <c r="F37" s="195"/>
      <c r="G37" s="196"/>
      <c r="I37" s="124"/>
      <c r="K37" s="124"/>
      <c r="L37" s="125" t="s">
        <v>92</v>
      </c>
      <c r="O37" s="11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</row>
    <row r="38" spans="1:63" ht="12.75">
      <c r="A38" s="122"/>
      <c r="B38" s="123"/>
      <c r="C38" s="192" t="s">
        <v>210</v>
      </c>
      <c r="D38" s="193"/>
      <c r="E38" s="126">
        <v>506.85</v>
      </c>
      <c r="F38" s="127"/>
      <c r="G38" s="128"/>
      <c r="H38" s="129"/>
      <c r="I38" s="124"/>
      <c r="J38" s="130"/>
      <c r="K38" s="124"/>
      <c r="M38" s="131" t="s">
        <v>210</v>
      </c>
      <c r="O38" s="11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32" t="str">
        <f>C37</f>
        <v>ochranná vrstva  tl 150 mm, kam. fr 16-32 mm</v>
      </c>
      <c r="BE38" s="121"/>
      <c r="BF38" s="121"/>
      <c r="BG38" s="121"/>
      <c r="BH38" s="121"/>
      <c r="BI38" s="121"/>
      <c r="BJ38" s="121"/>
      <c r="BK38" s="121"/>
    </row>
    <row r="39" spans="1:104" ht="22.5">
      <c r="A39" s="112">
        <v>14</v>
      </c>
      <c r="B39" s="113" t="s">
        <v>94</v>
      </c>
      <c r="C39" s="114" t="s">
        <v>95</v>
      </c>
      <c r="D39" s="115" t="s">
        <v>34</v>
      </c>
      <c r="E39" s="116">
        <v>454.6</v>
      </c>
      <c r="F39" s="117"/>
      <c r="G39" s="118">
        <f>E39*F39</f>
        <v>0</v>
      </c>
      <c r="H39" s="119">
        <v>0.33075000000008</v>
      </c>
      <c r="I39" s="120">
        <f>E39*H39</f>
        <v>150.35895000003637</v>
      </c>
      <c r="J39" s="119">
        <v>0</v>
      </c>
      <c r="K39" s="120">
        <f>E39*J39</f>
        <v>0</v>
      </c>
      <c r="O39" s="111"/>
      <c r="Z39" s="121"/>
      <c r="AA39" s="121">
        <v>1</v>
      </c>
      <c r="AB39" s="121">
        <v>1</v>
      </c>
      <c r="AC39" s="121">
        <v>1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CA39" s="121">
        <v>1</v>
      </c>
      <c r="CB39" s="121">
        <v>1</v>
      </c>
      <c r="CZ39" s="73">
        <v>1</v>
      </c>
    </row>
    <row r="40" spans="1:63" ht="12.75">
      <c r="A40" s="122"/>
      <c r="B40" s="123"/>
      <c r="C40" s="194" t="s">
        <v>96</v>
      </c>
      <c r="D40" s="195"/>
      <c r="E40" s="195"/>
      <c r="F40" s="195"/>
      <c r="G40" s="196"/>
      <c r="I40" s="124"/>
      <c r="K40" s="124"/>
      <c r="L40" s="125" t="s">
        <v>96</v>
      </c>
      <c r="O40" s="11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</row>
    <row r="41" spans="1:63" ht="12.75">
      <c r="A41" s="122"/>
      <c r="B41" s="123"/>
      <c r="C41" s="192" t="s">
        <v>217</v>
      </c>
      <c r="D41" s="193"/>
      <c r="E41" s="126">
        <v>454.6</v>
      </c>
      <c r="F41" s="127"/>
      <c r="G41" s="128"/>
      <c r="H41" s="129"/>
      <c r="I41" s="124"/>
      <c r="J41" s="130"/>
      <c r="K41" s="124"/>
      <c r="M41" s="131" t="s">
        <v>217</v>
      </c>
      <c r="O41" s="11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32" t="str">
        <f>C40</f>
        <v>nosná vrstva tl. 150 mm, fr. 0-32 mm</v>
      </c>
      <c r="BE41" s="121"/>
      <c r="BF41" s="121"/>
      <c r="BG41" s="121"/>
      <c r="BH41" s="121"/>
      <c r="BI41" s="121"/>
      <c r="BJ41" s="121"/>
      <c r="BK41" s="121"/>
    </row>
    <row r="42" spans="1:104" ht="12.75">
      <c r="A42" s="112">
        <v>15</v>
      </c>
      <c r="B42" s="113" t="s">
        <v>98</v>
      </c>
      <c r="C42" s="114" t="s">
        <v>99</v>
      </c>
      <c r="D42" s="115" t="s">
        <v>34</v>
      </c>
      <c r="E42" s="116">
        <v>506.85</v>
      </c>
      <c r="F42" s="117"/>
      <c r="G42" s="118">
        <f>E42*F42</f>
        <v>0</v>
      </c>
      <c r="H42" s="119">
        <v>0</v>
      </c>
      <c r="I42" s="120">
        <f>E42*H42</f>
        <v>0</v>
      </c>
      <c r="J42" s="119">
        <v>0</v>
      </c>
      <c r="K42" s="120">
        <f>E42*J42</f>
        <v>0</v>
      </c>
      <c r="O42" s="111"/>
      <c r="Z42" s="121"/>
      <c r="AA42" s="121">
        <v>1</v>
      </c>
      <c r="AB42" s="121">
        <v>0</v>
      </c>
      <c r="AC42" s="121">
        <v>0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CA42" s="121">
        <v>1</v>
      </c>
      <c r="CB42" s="121">
        <v>0</v>
      </c>
      <c r="CZ42" s="73">
        <v>1</v>
      </c>
    </row>
    <row r="43" spans="1:104" ht="12.75">
      <c r="A43" s="112">
        <v>16</v>
      </c>
      <c r="B43" s="113" t="s">
        <v>100</v>
      </c>
      <c r="C43" s="114" t="s">
        <v>101</v>
      </c>
      <c r="D43" s="115" t="s">
        <v>34</v>
      </c>
      <c r="E43" s="116">
        <v>522.0555</v>
      </c>
      <c r="F43" s="117"/>
      <c r="G43" s="118">
        <f>E43*F43</f>
        <v>0</v>
      </c>
      <c r="H43" s="119">
        <v>0.000499999999999723</v>
      </c>
      <c r="I43" s="120">
        <f>E43*H43</f>
        <v>0.2610277499998554</v>
      </c>
      <c r="J43" s="119"/>
      <c r="K43" s="120">
        <f>E43*J43</f>
        <v>0</v>
      </c>
      <c r="O43" s="111"/>
      <c r="Z43" s="121"/>
      <c r="AA43" s="121">
        <v>3</v>
      </c>
      <c r="AB43" s="121">
        <v>1</v>
      </c>
      <c r="AC43" s="121">
        <v>67390529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CA43" s="121">
        <v>3</v>
      </c>
      <c r="CB43" s="121">
        <v>1</v>
      </c>
      <c r="CZ43" s="73">
        <v>1</v>
      </c>
    </row>
    <row r="44" spans="1:63" ht="12.75">
      <c r="A44" s="122"/>
      <c r="B44" s="123"/>
      <c r="C44" s="192" t="s">
        <v>218</v>
      </c>
      <c r="D44" s="193"/>
      <c r="E44" s="126">
        <v>522.0555</v>
      </c>
      <c r="F44" s="127"/>
      <c r="G44" s="128"/>
      <c r="H44" s="129"/>
      <c r="I44" s="124"/>
      <c r="J44" s="130"/>
      <c r="K44" s="124"/>
      <c r="M44" s="131" t="s">
        <v>218</v>
      </c>
      <c r="O44" s="11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32" t="str">
        <f>C43</f>
        <v>Geotextilie netkaná NETEX S500 - 500 g/m2</v>
      </c>
      <c r="BE44" s="121"/>
      <c r="BF44" s="121"/>
      <c r="BG44" s="121"/>
      <c r="BH44" s="121"/>
      <c r="BI44" s="121"/>
      <c r="BJ44" s="121"/>
      <c r="BK44" s="121"/>
    </row>
    <row r="45" spans="1:63" ht="12.75">
      <c r="A45" s="133" t="s">
        <v>35</v>
      </c>
      <c r="B45" s="134" t="s">
        <v>88</v>
      </c>
      <c r="C45" s="135" t="s">
        <v>89</v>
      </c>
      <c r="D45" s="136"/>
      <c r="E45" s="137"/>
      <c r="F45" s="137"/>
      <c r="G45" s="138">
        <f>SUM(G35:G44)</f>
        <v>0</v>
      </c>
      <c r="H45" s="139"/>
      <c r="I45" s="140">
        <f>SUM(I35:I44)</f>
        <v>298.4174377500449</v>
      </c>
      <c r="J45" s="141"/>
      <c r="K45" s="140">
        <f>SUM(K35:K44)</f>
        <v>0</v>
      </c>
      <c r="O45" s="111"/>
      <c r="X45" s="142">
        <f>K45</f>
        <v>0</v>
      </c>
      <c r="Y45" s="142">
        <f>I45</f>
        <v>298.4174377500449</v>
      </c>
      <c r="Z45" s="143">
        <f>G45</f>
        <v>0</v>
      </c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44"/>
      <c r="BB45" s="144"/>
      <c r="BC45" s="144"/>
      <c r="BD45" s="144"/>
      <c r="BE45" s="144"/>
      <c r="BF45" s="144"/>
      <c r="BG45" s="121"/>
      <c r="BH45" s="121"/>
      <c r="BI45" s="121"/>
      <c r="BJ45" s="121"/>
      <c r="BK45" s="121"/>
    </row>
    <row r="46" spans="1:15" ht="14.25" customHeight="1">
      <c r="A46" s="101" t="s">
        <v>31</v>
      </c>
      <c r="B46" s="102" t="s">
        <v>103</v>
      </c>
      <c r="C46" s="103" t="s">
        <v>104</v>
      </c>
      <c r="D46" s="104"/>
      <c r="E46" s="105"/>
      <c r="F46" s="105"/>
      <c r="G46" s="106"/>
      <c r="H46" s="107"/>
      <c r="I46" s="108"/>
      <c r="J46" s="109"/>
      <c r="K46" s="110"/>
      <c r="O46" s="111"/>
    </row>
    <row r="47" spans="1:104" ht="12.75">
      <c r="A47" s="112">
        <v>17</v>
      </c>
      <c r="B47" s="113" t="s">
        <v>105</v>
      </c>
      <c r="C47" s="114" t="s">
        <v>106</v>
      </c>
      <c r="D47" s="115" t="s">
        <v>34</v>
      </c>
      <c r="E47" s="116">
        <v>454.6</v>
      </c>
      <c r="F47" s="117"/>
      <c r="G47" s="118">
        <f>E47*F47</f>
        <v>0</v>
      </c>
      <c r="H47" s="119">
        <v>0.0738999999999805</v>
      </c>
      <c r="I47" s="120">
        <f>E47*H47</f>
        <v>33.594939999991134</v>
      </c>
      <c r="J47" s="119">
        <v>0</v>
      </c>
      <c r="K47" s="120">
        <f>E47*J47</f>
        <v>0</v>
      </c>
      <c r="O47" s="111"/>
      <c r="Z47" s="121"/>
      <c r="AA47" s="121">
        <v>1</v>
      </c>
      <c r="AB47" s="121">
        <v>0</v>
      </c>
      <c r="AC47" s="121">
        <v>0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1</v>
      </c>
      <c r="CB47" s="121">
        <v>0</v>
      </c>
      <c r="CZ47" s="73">
        <v>1</v>
      </c>
    </row>
    <row r="48" spans="1:63" ht="22.5">
      <c r="A48" s="122"/>
      <c r="B48" s="123"/>
      <c r="C48" s="194" t="s">
        <v>107</v>
      </c>
      <c r="D48" s="195"/>
      <c r="E48" s="195"/>
      <c r="F48" s="195"/>
      <c r="G48" s="196"/>
      <c r="I48" s="124"/>
      <c r="K48" s="124"/>
      <c r="L48" s="125" t="s">
        <v>107</v>
      </c>
      <c r="O48" s="11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ht="25.5">
      <c r="A49" s="122"/>
      <c r="B49" s="123"/>
      <c r="C49" s="192" t="s">
        <v>219</v>
      </c>
      <c r="D49" s="193"/>
      <c r="E49" s="126">
        <v>430.3</v>
      </c>
      <c r="F49" s="127"/>
      <c r="G49" s="128"/>
      <c r="H49" s="129"/>
      <c r="I49" s="124"/>
      <c r="J49" s="130"/>
      <c r="K49" s="124"/>
      <c r="M49" s="131" t="s">
        <v>219</v>
      </c>
      <c r="O49" s="11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32" t="str">
        <f>C48</f>
        <v>kladecí vrstva+kryt, položka obsahuje kladecí vrstvu ŠD fr. 4-8 mm + zásyp spar spárovacím pískem 0-2 mm</v>
      </c>
      <c r="BE49" s="121"/>
      <c r="BF49" s="121"/>
      <c r="BG49" s="121"/>
      <c r="BH49" s="121"/>
      <c r="BI49" s="121"/>
      <c r="BJ49" s="121"/>
      <c r="BK49" s="121"/>
    </row>
    <row r="50" spans="1:63" ht="12.75">
      <c r="A50" s="122"/>
      <c r="B50" s="123"/>
      <c r="C50" s="192" t="s">
        <v>220</v>
      </c>
      <c r="D50" s="193"/>
      <c r="E50" s="126">
        <v>24.3</v>
      </c>
      <c r="F50" s="127"/>
      <c r="G50" s="128"/>
      <c r="H50" s="129"/>
      <c r="I50" s="124"/>
      <c r="J50" s="130"/>
      <c r="K50" s="124"/>
      <c r="M50" s="131" t="s">
        <v>220</v>
      </c>
      <c r="O50" s="11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32" t="str">
        <f>C49</f>
        <v>dlažba 200x200x60, šedá s fazetami:430,3</v>
      </c>
      <c r="BE50" s="121"/>
      <c r="BF50" s="121"/>
      <c r="BG50" s="121"/>
      <c r="BH50" s="121"/>
      <c r="BI50" s="121"/>
      <c r="BJ50" s="121"/>
      <c r="BK50" s="121"/>
    </row>
    <row r="51" spans="1:104" ht="12.75">
      <c r="A51" s="112">
        <v>18</v>
      </c>
      <c r="B51" s="113" t="s">
        <v>110</v>
      </c>
      <c r="C51" s="114" t="s">
        <v>111</v>
      </c>
      <c r="D51" s="115" t="s">
        <v>112</v>
      </c>
      <c r="E51" s="116">
        <v>209</v>
      </c>
      <c r="F51" s="117"/>
      <c r="G51" s="118">
        <f>E51*F51</f>
        <v>0</v>
      </c>
      <c r="H51" s="119">
        <v>0.188000000000102</v>
      </c>
      <c r="I51" s="120">
        <f>E51*H51</f>
        <v>39.29200000002132</v>
      </c>
      <c r="J51" s="119">
        <v>0</v>
      </c>
      <c r="K51" s="120">
        <f>E51*J51</f>
        <v>0</v>
      </c>
      <c r="O51" s="111"/>
      <c r="Z51" s="121"/>
      <c r="AA51" s="121">
        <v>1</v>
      </c>
      <c r="AB51" s="121">
        <v>0</v>
      </c>
      <c r="AC51" s="121">
        <v>0</v>
      </c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CA51" s="121">
        <v>1</v>
      </c>
      <c r="CB51" s="121">
        <v>0</v>
      </c>
      <c r="CZ51" s="73">
        <v>1</v>
      </c>
    </row>
    <row r="52" spans="1:63" ht="12.75">
      <c r="A52" s="122"/>
      <c r="B52" s="123"/>
      <c r="C52" s="192" t="s">
        <v>221</v>
      </c>
      <c r="D52" s="193"/>
      <c r="E52" s="126">
        <v>205</v>
      </c>
      <c r="F52" s="127"/>
      <c r="G52" s="128"/>
      <c r="H52" s="129"/>
      <c r="I52" s="124"/>
      <c r="J52" s="130"/>
      <c r="K52" s="124"/>
      <c r="M52" s="131" t="s">
        <v>221</v>
      </c>
      <c r="O52" s="11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32" t="str">
        <f>C51</f>
        <v>Osazení stojat. obrub. bet. s opěrou,lože z B 12,5</v>
      </c>
      <c r="BE52" s="121"/>
      <c r="BF52" s="121"/>
      <c r="BG52" s="121"/>
      <c r="BH52" s="121"/>
      <c r="BI52" s="121"/>
      <c r="BJ52" s="121"/>
      <c r="BK52" s="121"/>
    </row>
    <row r="53" spans="1:63" ht="12.75">
      <c r="A53" s="122"/>
      <c r="B53" s="123"/>
      <c r="C53" s="192" t="s">
        <v>114</v>
      </c>
      <c r="D53" s="193"/>
      <c r="E53" s="126">
        <v>0</v>
      </c>
      <c r="F53" s="127"/>
      <c r="G53" s="128"/>
      <c r="H53" s="129"/>
      <c r="I53" s="124"/>
      <c r="J53" s="130"/>
      <c r="K53" s="124"/>
      <c r="M53" s="131" t="s">
        <v>114</v>
      </c>
      <c r="O53" s="11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32" t="str">
        <f>C52</f>
        <v>chodníková obruba:205</v>
      </c>
      <c r="BE53" s="121"/>
      <c r="BF53" s="121"/>
      <c r="BG53" s="121"/>
      <c r="BH53" s="121"/>
      <c r="BI53" s="121"/>
      <c r="BJ53" s="121"/>
      <c r="BK53" s="121"/>
    </row>
    <row r="54" spans="1:63" ht="12.75">
      <c r="A54" s="122"/>
      <c r="B54" s="123"/>
      <c r="C54" s="192" t="s">
        <v>222</v>
      </c>
      <c r="D54" s="193"/>
      <c r="E54" s="126">
        <v>2</v>
      </c>
      <c r="F54" s="127"/>
      <c r="G54" s="128"/>
      <c r="H54" s="129"/>
      <c r="I54" s="124"/>
      <c r="J54" s="130"/>
      <c r="K54" s="124"/>
      <c r="M54" s="131" t="s">
        <v>222</v>
      </c>
      <c r="O54" s="11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32" t="str">
        <f>C53</f>
        <v>Silniční obruba běžná:0</v>
      </c>
      <c r="BE54" s="121"/>
      <c r="BF54" s="121"/>
      <c r="BG54" s="121"/>
      <c r="BH54" s="121"/>
      <c r="BI54" s="121"/>
      <c r="BJ54" s="121"/>
      <c r="BK54" s="121"/>
    </row>
    <row r="55" spans="1:63" ht="12.75">
      <c r="A55" s="122"/>
      <c r="B55" s="123"/>
      <c r="C55" s="192" t="s">
        <v>223</v>
      </c>
      <c r="D55" s="193"/>
      <c r="E55" s="126">
        <v>2</v>
      </c>
      <c r="F55" s="127"/>
      <c r="G55" s="128"/>
      <c r="H55" s="129"/>
      <c r="I55" s="124"/>
      <c r="J55" s="130"/>
      <c r="K55" s="124"/>
      <c r="M55" s="131" t="s">
        <v>223</v>
      </c>
      <c r="O55" s="11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32" t="str">
        <f>C54</f>
        <v>silniční obruba nízká-nájezdová:2</v>
      </c>
      <c r="BE55" s="121"/>
      <c r="BF55" s="121"/>
      <c r="BG55" s="121"/>
      <c r="BH55" s="121"/>
      <c r="BI55" s="121"/>
      <c r="BJ55" s="121"/>
      <c r="BK55" s="121"/>
    </row>
    <row r="56" spans="1:104" ht="12.75">
      <c r="A56" s="112">
        <v>19</v>
      </c>
      <c r="B56" s="113" t="s">
        <v>117</v>
      </c>
      <c r="C56" s="114" t="s">
        <v>118</v>
      </c>
      <c r="D56" s="115" t="s">
        <v>119</v>
      </c>
      <c r="E56" s="116">
        <v>185</v>
      </c>
      <c r="F56" s="117"/>
      <c r="G56" s="118">
        <f>E56*F56</f>
        <v>0</v>
      </c>
      <c r="H56" s="119">
        <v>0.0600000000000023</v>
      </c>
      <c r="I56" s="120">
        <f>E56*H56</f>
        <v>11.100000000000426</v>
      </c>
      <c r="J56" s="119"/>
      <c r="K56" s="120">
        <f>E56*J56</f>
        <v>0</v>
      </c>
      <c r="O56" s="111"/>
      <c r="Z56" s="121"/>
      <c r="AA56" s="121">
        <v>3</v>
      </c>
      <c r="AB56" s="121">
        <v>1</v>
      </c>
      <c r="AC56" s="121">
        <v>59217421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CA56" s="121">
        <v>3</v>
      </c>
      <c r="CB56" s="121">
        <v>1</v>
      </c>
      <c r="CZ56" s="73">
        <v>1</v>
      </c>
    </row>
    <row r="57" spans="1:104" ht="12.75">
      <c r="A57" s="112">
        <v>20</v>
      </c>
      <c r="B57" s="113" t="s">
        <v>224</v>
      </c>
      <c r="C57" s="114" t="s">
        <v>225</v>
      </c>
      <c r="D57" s="115" t="s">
        <v>119</v>
      </c>
      <c r="E57" s="116">
        <v>2</v>
      </c>
      <c r="F57" s="117"/>
      <c r="G57" s="118">
        <f>E57*F57</f>
        <v>0</v>
      </c>
      <c r="H57" s="119">
        <v>0.0482999999999834</v>
      </c>
      <c r="I57" s="120">
        <f>E57*H57</f>
        <v>0.0965999999999668</v>
      </c>
      <c r="J57" s="119"/>
      <c r="K57" s="120">
        <f>E57*J57</f>
        <v>0</v>
      </c>
      <c r="O57" s="111"/>
      <c r="Z57" s="121"/>
      <c r="AA57" s="121">
        <v>3</v>
      </c>
      <c r="AB57" s="121">
        <v>1</v>
      </c>
      <c r="AC57" s="121">
        <v>59217476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CA57" s="121">
        <v>3</v>
      </c>
      <c r="CB57" s="121">
        <v>1</v>
      </c>
      <c r="CZ57" s="73">
        <v>1</v>
      </c>
    </row>
    <row r="58" spans="1:104" ht="12.75">
      <c r="A58" s="112">
        <v>21</v>
      </c>
      <c r="B58" s="113" t="s">
        <v>226</v>
      </c>
      <c r="C58" s="114" t="s">
        <v>227</v>
      </c>
      <c r="D58" s="115" t="s">
        <v>119</v>
      </c>
      <c r="E58" s="116">
        <v>1</v>
      </c>
      <c r="F58" s="117"/>
      <c r="G58" s="118">
        <f>E58*F58</f>
        <v>0</v>
      </c>
      <c r="H58" s="119">
        <v>0.0670000000000073</v>
      </c>
      <c r="I58" s="120">
        <f>E58*H58</f>
        <v>0.0670000000000073</v>
      </c>
      <c r="J58" s="119"/>
      <c r="K58" s="120">
        <f>E58*J58</f>
        <v>0</v>
      </c>
      <c r="O58" s="111"/>
      <c r="Z58" s="121"/>
      <c r="AA58" s="121">
        <v>3</v>
      </c>
      <c r="AB58" s="121">
        <v>1</v>
      </c>
      <c r="AC58" s="121">
        <v>59217480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CA58" s="121">
        <v>3</v>
      </c>
      <c r="CB58" s="121">
        <v>1</v>
      </c>
      <c r="CZ58" s="73">
        <v>1</v>
      </c>
    </row>
    <row r="59" spans="1:104" ht="12.75">
      <c r="A59" s="112">
        <v>22</v>
      </c>
      <c r="B59" s="113" t="s">
        <v>228</v>
      </c>
      <c r="C59" s="114" t="s">
        <v>229</v>
      </c>
      <c r="D59" s="115" t="s">
        <v>119</v>
      </c>
      <c r="E59" s="116">
        <v>1</v>
      </c>
      <c r="F59" s="117"/>
      <c r="G59" s="118">
        <f>E59*F59</f>
        <v>0</v>
      </c>
      <c r="H59" s="119">
        <v>0.0670000000000073</v>
      </c>
      <c r="I59" s="120">
        <f>E59*H59</f>
        <v>0.0670000000000073</v>
      </c>
      <c r="J59" s="119"/>
      <c r="K59" s="120">
        <f>E59*J59</f>
        <v>0</v>
      </c>
      <c r="O59" s="111"/>
      <c r="Z59" s="121"/>
      <c r="AA59" s="121">
        <v>3</v>
      </c>
      <c r="AB59" s="121">
        <v>1</v>
      </c>
      <c r="AC59" s="121">
        <v>59217481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CA59" s="121">
        <v>3</v>
      </c>
      <c r="CB59" s="121">
        <v>1</v>
      </c>
      <c r="CZ59" s="73">
        <v>1</v>
      </c>
    </row>
    <row r="60" spans="1:104" ht="22.5">
      <c r="A60" s="112">
        <v>23</v>
      </c>
      <c r="B60" s="113" t="s">
        <v>120</v>
      </c>
      <c r="C60" s="114" t="s">
        <v>121</v>
      </c>
      <c r="D60" s="115" t="s">
        <v>34</v>
      </c>
      <c r="E60" s="116">
        <v>451.815</v>
      </c>
      <c r="F60" s="117"/>
      <c r="G60" s="118">
        <f>E60*F60</f>
        <v>0</v>
      </c>
      <c r="H60" s="119">
        <v>0.131000000000085</v>
      </c>
      <c r="I60" s="120">
        <f>E60*H60</f>
        <v>59.187765000038404</v>
      </c>
      <c r="J60" s="119"/>
      <c r="K60" s="120">
        <f>E60*J60</f>
        <v>0</v>
      </c>
      <c r="O60" s="111"/>
      <c r="Z60" s="121"/>
      <c r="AA60" s="121">
        <v>3</v>
      </c>
      <c r="AB60" s="121">
        <v>1</v>
      </c>
      <c r="AC60" s="121">
        <v>59245263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CA60" s="121">
        <v>3</v>
      </c>
      <c r="CB60" s="121">
        <v>1</v>
      </c>
      <c r="CZ60" s="73">
        <v>1</v>
      </c>
    </row>
    <row r="61" spans="1:63" ht="12.75">
      <c r="A61" s="122"/>
      <c r="B61" s="123"/>
      <c r="C61" s="194" t="s">
        <v>122</v>
      </c>
      <c r="D61" s="195"/>
      <c r="E61" s="195"/>
      <c r="F61" s="195"/>
      <c r="G61" s="196"/>
      <c r="I61" s="124"/>
      <c r="K61" s="124"/>
      <c r="L61" s="125" t="s">
        <v>122</v>
      </c>
      <c r="O61" s="11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</row>
    <row r="62" spans="1:63" ht="12.75">
      <c r="A62" s="122"/>
      <c r="B62" s="123"/>
      <c r="C62" s="192" t="s">
        <v>230</v>
      </c>
      <c r="D62" s="193"/>
      <c r="E62" s="126">
        <v>451.815</v>
      </c>
      <c r="F62" s="127"/>
      <c r="G62" s="128"/>
      <c r="H62" s="129"/>
      <c r="I62" s="124"/>
      <c r="J62" s="130"/>
      <c r="K62" s="124"/>
      <c r="M62" s="131" t="s">
        <v>230</v>
      </c>
      <c r="O62" s="11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32" t="str">
        <f>C61</f>
        <v>betonová dlažba šedá - přírodní 20x20x6 cm</v>
      </c>
      <c r="BE62" s="121"/>
      <c r="BF62" s="121"/>
      <c r="BG62" s="121"/>
      <c r="BH62" s="121"/>
      <c r="BI62" s="121"/>
      <c r="BJ62" s="121"/>
      <c r="BK62" s="121"/>
    </row>
    <row r="63" spans="1:104" ht="22.5">
      <c r="A63" s="112">
        <v>24</v>
      </c>
      <c r="B63" s="113" t="s">
        <v>124</v>
      </c>
      <c r="C63" s="114" t="s">
        <v>125</v>
      </c>
      <c r="D63" s="115" t="s">
        <v>34</v>
      </c>
      <c r="E63" s="116">
        <v>26.001</v>
      </c>
      <c r="F63" s="117"/>
      <c r="G63" s="118">
        <f>E63*F63</f>
        <v>0</v>
      </c>
      <c r="H63" s="119">
        <v>0.131000000000085</v>
      </c>
      <c r="I63" s="120">
        <f>E63*H63</f>
        <v>3.40613100000221</v>
      </c>
      <c r="J63" s="119"/>
      <c r="K63" s="120">
        <f>E63*J63</f>
        <v>0</v>
      </c>
      <c r="O63" s="111"/>
      <c r="Z63" s="121"/>
      <c r="AA63" s="121">
        <v>3</v>
      </c>
      <c r="AB63" s="121">
        <v>1</v>
      </c>
      <c r="AC63" s="121">
        <v>59245267</v>
      </c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CA63" s="121">
        <v>3</v>
      </c>
      <c r="CB63" s="121">
        <v>1</v>
      </c>
      <c r="CZ63" s="73">
        <v>1</v>
      </c>
    </row>
    <row r="64" spans="1:63" ht="12.75">
      <c r="A64" s="122"/>
      <c r="B64" s="123"/>
      <c r="C64" s="192" t="s">
        <v>231</v>
      </c>
      <c r="D64" s="193"/>
      <c r="E64" s="126">
        <v>26.001</v>
      </c>
      <c r="F64" s="127"/>
      <c r="G64" s="128"/>
      <c r="H64" s="129"/>
      <c r="I64" s="124"/>
      <c r="J64" s="130"/>
      <c r="K64" s="124"/>
      <c r="M64" s="131" t="s">
        <v>231</v>
      </c>
      <c r="O64" s="11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32" t="str">
        <f>C63</f>
        <v>Dlažba betonová červená pro nevidomé 20x10x6 -náklepová</v>
      </c>
      <c r="BE64" s="121"/>
      <c r="BF64" s="121"/>
      <c r="BG64" s="121"/>
      <c r="BH64" s="121"/>
      <c r="BI64" s="121"/>
      <c r="BJ64" s="121"/>
      <c r="BK64" s="121"/>
    </row>
    <row r="65" spans="1:63" ht="12.75">
      <c r="A65" s="133" t="s">
        <v>35</v>
      </c>
      <c r="B65" s="134" t="s">
        <v>103</v>
      </c>
      <c r="C65" s="135" t="s">
        <v>104</v>
      </c>
      <c r="D65" s="136"/>
      <c r="E65" s="137"/>
      <c r="F65" s="137"/>
      <c r="G65" s="138">
        <f>SUM(G46:G64)</f>
        <v>0</v>
      </c>
      <c r="H65" s="139"/>
      <c r="I65" s="140">
        <f>SUM(I46:I64)</f>
        <v>146.81143600005348</v>
      </c>
      <c r="J65" s="141"/>
      <c r="K65" s="140">
        <f>SUM(K46:K64)</f>
        <v>0</v>
      </c>
      <c r="O65" s="111"/>
      <c r="X65" s="142">
        <f>K65</f>
        <v>0</v>
      </c>
      <c r="Y65" s="142">
        <f>I65</f>
        <v>146.81143600005348</v>
      </c>
      <c r="Z65" s="143">
        <f>G65</f>
        <v>0</v>
      </c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44"/>
      <c r="BB65" s="144"/>
      <c r="BC65" s="144"/>
      <c r="BD65" s="144"/>
      <c r="BE65" s="144"/>
      <c r="BF65" s="144"/>
      <c r="BG65" s="121"/>
      <c r="BH65" s="121"/>
      <c r="BI65" s="121"/>
      <c r="BJ65" s="121"/>
      <c r="BK65" s="121"/>
    </row>
    <row r="66" spans="1:15" ht="14.25" customHeight="1">
      <c r="A66" s="101" t="s">
        <v>31</v>
      </c>
      <c r="B66" s="102" t="s">
        <v>127</v>
      </c>
      <c r="C66" s="103" t="s">
        <v>128</v>
      </c>
      <c r="D66" s="104"/>
      <c r="E66" s="105"/>
      <c r="F66" s="105"/>
      <c r="G66" s="106"/>
      <c r="H66" s="107"/>
      <c r="I66" s="108"/>
      <c r="J66" s="109"/>
      <c r="K66" s="110"/>
      <c r="O66" s="111"/>
    </row>
    <row r="67" spans="1:104" ht="12.75">
      <c r="A67" s="112">
        <v>25</v>
      </c>
      <c r="B67" s="113" t="s">
        <v>129</v>
      </c>
      <c r="C67" s="114" t="s">
        <v>130</v>
      </c>
      <c r="D67" s="115" t="s">
        <v>34</v>
      </c>
      <c r="E67" s="116">
        <v>328.2</v>
      </c>
      <c r="F67" s="117"/>
      <c r="G67" s="118">
        <f>E67*F67</f>
        <v>0</v>
      </c>
      <c r="H67" s="119">
        <v>0</v>
      </c>
      <c r="I67" s="120">
        <f>E67*H67</f>
        <v>0</v>
      </c>
      <c r="J67" s="119">
        <v>-0.13799999999992</v>
      </c>
      <c r="K67" s="120">
        <f>E67*J67</f>
        <v>-45.29159999997374</v>
      </c>
      <c r="O67" s="111"/>
      <c r="Z67" s="121"/>
      <c r="AA67" s="121">
        <v>1</v>
      </c>
      <c r="AB67" s="121">
        <v>1</v>
      </c>
      <c r="AC67" s="121">
        <v>1</v>
      </c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CA67" s="121">
        <v>1</v>
      </c>
      <c r="CB67" s="121">
        <v>1</v>
      </c>
      <c r="CZ67" s="73">
        <v>1</v>
      </c>
    </row>
    <row r="68" spans="1:63" ht="22.5">
      <c r="A68" s="122"/>
      <c r="B68" s="123"/>
      <c r="C68" s="192" t="s">
        <v>232</v>
      </c>
      <c r="D68" s="193"/>
      <c r="E68" s="126">
        <v>328.2</v>
      </c>
      <c r="F68" s="127"/>
      <c r="G68" s="128"/>
      <c r="H68" s="129"/>
      <c r="I68" s="124"/>
      <c r="J68" s="130"/>
      <c r="K68" s="124"/>
      <c r="M68" s="131" t="s">
        <v>232</v>
      </c>
      <c r="O68" s="11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32" t="str">
        <f>C67</f>
        <v>Rozebrání dlažeb z betonových dlaždic na sucho</v>
      </c>
      <c r="BE68" s="121"/>
      <c r="BF68" s="121"/>
      <c r="BG68" s="121"/>
      <c r="BH68" s="121"/>
      <c r="BI68" s="121"/>
      <c r="BJ68" s="121"/>
      <c r="BK68" s="121"/>
    </row>
    <row r="69" spans="1:104" ht="12.75">
      <c r="A69" s="112">
        <v>26</v>
      </c>
      <c r="B69" s="113" t="s">
        <v>132</v>
      </c>
      <c r="C69" s="114" t="s">
        <v>133</v>
      </c>
      <c r="D69" s="115" t="s">
        <v>34</v>
      </c>
      <c r="E69" s="116">
        <v>96.5</v>
      </c>
      <c r="F69" s="117"/>
      <c r="G69" s="118">
        <f>E69*F69</f>
        <v>0</v>
      </c>
      <c r="H69" s="119">
        <v>0</v>
      </c>
      <c r="I69" s="120">
        <f>E69*H69</f>
        <v>0</v>
      </c>
      <c r="J69" s="119">
        <v>-0.416999999999916</v>
      </c>
      <c r="K69" s="120">
        <f>E69*J69</f>
        <v>-40.24049999999189</v>
      </c>
      <c r="O69" s="111"/>
      <c r="Z69" s="121"/>
      <c r="AA69" s="121">
        <v>1</v>
      </c>
      <c r="AB69" s="121">
        <v>1</v>
      </c>
      <c r="AC69" s="121">
        <v>1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CA69" s="121">
        <v>1</v>
      </c>
      <c r="CB69" s="121">
        <v>1</v>
      </c>
      <c r="CZ69" s="73">
        <v>1</v>
      </c>
    </row>
    <row r="70" spans="1:63" ht="12.75">
      <c r="A70" s="122"/>
      <c r="B70" s="123"/>
      <c r="C70" s="192" t="s">
        <v>233</v>
      </c>
      <c r="D70" s="193"/>
      <c r="E70" s="126">
        <v>96.5</v>
      </c>
      <c r="F70" s="127"/>
      <c r="G70" s="128"/>
      <c r="H70" s="129"/>
      <c r="I70" s="124"/>
      <c r="J70" s="130"/>
      <c r="K70" s="124"/>
      <c r="M70" s="131" t="s">
        <v>233</v>
      </c>
      <c r="O70" s="11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32" t="str">
        <f>C69</f>
        <v>Rozebrání dlažeb z žul kostek 10/12 v kam. těženém</v>
      </c>
      <c r="BE70" s="121"/>
      <c r="BF70" s="121"/>
      <c r="BG70" s="121"/>
      <c r="BH70" s="121"/>
      <c r="BI70" s="121"/>
      <c r="BJ70" s="121"/>
      <c r="BK70" s="121"/>
    </row>
    <row r="71" spans="1:104" ht="12.75">
      <c r="A71" s="112">
        <v>27</v>
      </c>
      <c r="B71" s="113" t="s">
        <v>234</v>
      </c>
      <c r="C71" s="114" t="s">
        <v>235</v>
      </c>
      <c r="D71" s="115" t="s">
        <v>34</v>
      </c>
      <c r="E71" s="116">
        <v>8.95</v>
      </c>
      <c r="F71" s="117"/>
      <c r="G71" s="118">
        <f>E71*F71</f>
        <v>0</v>
      </c>
      <c r="H71" s="119">
        <v>0</v>
      </c>
      <c r="I71" s="120">
        <f>E71*H71</f>
        <v>0</v>
      </c>
      <c r="J71" s="119">
        <v>-0.224999999999909</v>
      </c>
      <c r="K71" s="120">
        <f>E71*J71</f>
        <v>-2.0137499999991855</v>
      </c>
      <c r="O71" s="111"/>
      <c r="Z71" s="121"/>
      <c r="AA71" s="121">
        <v>1</v>
      </c>
      <c r="AB71" s="121">
        <v>1</v>
      </c>
      <c r="AC71" s="121">
        <v>1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CA71" s="121">
        <v>1</v>
      </c>
      <c r="CB71" s="121">
        <v>1</v>
      </c>
      <c r="CZ71" s="73">
        <v>1</v>
      </c>
    </row>
    <row r="72" spans="1:63" ht="12.75">
      <c r="A72" s="122"/>
      <c r="B72" s="123"/>
      <c r="C72" s="192" t="s">
        <v>236</v>
      </c>
      <c r="D72" s="193"/>
      <c r="E72" s="126">
        <v>8.95</v>
      </c>
      <c r="F72" s="127"/>
      <c r="G72" s="128"/>
      <c r="H72" s="129"/>
      <c r="I72" s="124"/>
      <c r="J72" s="130"/>
      <c r="K72" s="124"/>
      <c r="M72" s="131" t="s">
        <v>236</v>
      </c>
      <c r="O72" s="11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32" t="str">
        <f>C71</f>
        <v>Rozebrání dlažeb ze zámkové dlažby v kamenivu</v>
      </c>
      <c r="BE72" s="121"/>
      <c r="BF72" s="121"/>
      <c r="BG72" s="121"/>
      <c r="BH72" s="121"/>
      <c r="BI72" s="121"/>
      <c r="BJ72" s="121"/>
      <c r="BK72" s="121"/>
    </row>
    <row r="73" spans="1:104" ht="12.75">
      <c r="A73" s="112">
        <v>28</v>
      </c>
      <c r="B73" s="113" t="s">
        <v>135</v>
      </c>
      <c r="C73" s="114" t="s">
        <v>136</v>
      </c>
      <c r="D73" s="115" t="s">
        <v>34</v>
      </c>
      <c r="E73" s="116">
        <v>438.15</v>
      </c>
      <c r="F73" s="117"/>
      <c r="G73" s="118">
        <f>E73*F73</f>
        <v>0</v>
      </c>
      <c r="H73" s="119">
        <v>0</v>
      </c>
      <c r="I73" s="120">
        <f>E73*H73</f>
        <v>0</v>
      </c>
      <c r="J73" s="119">
        <v>-0.440000000000055</v>
      </c>
      <c r="K73" s="120">
        <f>E73*J73</f>
        <v>-192.7860000000241</v>
      </c>
      <c r="O73" s="111"/>
      <c r="Z73" s="121"/>
      <c r="AA73" s="121">
        <v>1</v>
      </c>
      <c r="AB73" s="121">
        <v>1</v>
      </c>
      <c r="AC73" s="121">
        <v>1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CA73" s="121">
        <v>1</v>
      </c>
      <c r="CB73" s="121">
        <v>1</v>
      </c>
      <c r="CZ73" s="73">
        <v>1</v>
      </c>
    </row>
    <row r="74" spans="1:63" ht="12.75">
      <c r="A74" s="122"/>
      <c r="B74" s="123"/>
      <c r="C74" s="192" t="s">
        <v>237</v>
      </c>
      <c r="D74" s="193"/>
      <c r="E74" s="126">
        <v>438.15</v>
      </c>
      <c r="F74" s="127"/>
      <c r="G74" s="128"/>
      <c r="H74" s="129"/>
      <c r="I74" s="124"/>
      <c r="J74" s="130"/>
      <c r="K74" s="124"/>
      <c r="M74" s="131" t="s">
        <v>237</v>
      </c>
      <c r="O74" s="11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32" t="str">
        <f>C73</f>
        <v>Odstranění podkladu nad 50 m2,kam.drcené tl.20 cm</v>
      </c>
      <c r="BE74" s="121"/>
      <c r="BF74" s="121"/>
      <c r="BG74" s="121"/>
      <c r="BH74" s="121"/>
      <c r="BI74" s="121"/>
      <c r="BJ74" s="121"/>
      <c r="BK74" s="121"/>
    </row>
    <row r="75" spans="1:104" ht="12.75">
      <c r="A75" s="112">
        <v>29</v>
      </c>
      <c r="B75" s="113" t="s">
        <v>138</v>
      </c>
      <c r="C75" s="114" t="s">
        <v>139</v>
      </c>
      <c r="D75" s="115" t="s">
        <v>34</v>
      </c>
      <c r="E75" s="116">
        <v>4.5</v>
      </c>
      <c r="F75" s="117"/>
      <c r="G75" s="118">
        <f>E75*F75</f>
        <v>0</v>
      </c>
      <c r="H75" s="119">
        <v>0</v>
      </c>
      <c r="I75" s="120">
        <f>E75*H75</f>
        <v>0</v>
      </c>
      <c r="J75" s="119">
        <v>-0.720000000000255</v>
      </c>
      <c r="K75" s="120">
        <f>E75*J75</f>
        <v>-3.2400000000011473</v>
      </c>
      <c r="O75" s="111"/>
      <c r="Z75" s="121"/>
      <c r="AA75" s="121">
        <v>1</v>
      </c>
      <c r="AB75" s="121">
        <v>1</v>
      </c>
      <c r="AC75" s="121">
        <v>1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CA75" s="121">
        <v>1</v>
      </c>
      <c r="CB75" s="121">
        <v>1</v>
      </c>
      <c r="CZ75" s="73">
        <v>1</v>
      </c>
    </row>
    <row r="76" spans="1:63" ht="12.75">
      <c r="A76" s="122"/>
      <c r="B76" s="123"/>
      <c r="C76" s="194"/>
      <c r="D76" s="195"/>
      <c r="E76" s="195"/>
      <c r="F76" s="195"/>
      <c r="G76" s="196"/>
      <c r="I76" s="124"/>
      <c r="K76" s="124"/>
      <c r="L76" s="125"/>
      <c r="O76" s="11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</row>
    <row r="77" spans="1:63" ht="12.75">
      <c r="A77" s="122"/>
      <c r="B77" s="123"/>
      <c r="C77" s="192" t="s">
        <v>238</v>
      </c>
      <c r="D77" s="193"/>
      <c r="E77" s="126">
        <v>4.5</v>
      </c>
      <c r="F77" s="127"/>
      <c r="G77" s="128"/>
      <c r="H77" s="129"/>
      <c r="I77" s="124"/>
      <c r="J77" s="130"/>
      <c r="K77" s="124"/>
      <c r="M77" s="131" t="s">
        <v>238</v>
      </c>
      <c r="O77" s="11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32">
        <f>C76</f>
        <v>0</v>
      </c>
      <c r="BE77" s="121"/>
      <c r="BF77" s="121"/>
      <c r="BG77" s="121"/>
      <c r="BH77" s="121"/>
      <c r="BI77" s="121"/>
      <c r="BJ77" s="121"/>
      <c r="BK77" s="121"/>
    </row>
    <row r="78" spans="1:104" ht="12.75">
      <c r="A78" s="112">
        <v>30</v>
      </c>
      <c r="B78" s="113" t="s">
        <v>141</v>
      </c>
      <c r="C78" s="114" t="s">
        <v>142</v>
      </c>
      <c r="D78" s="115" t="s">
        <v>112</v>
      </c>
      <c r="E78" s="116">
        <v>180.8</v>
      </c>
      <c r="F78" s="117"/>
      <c r="G78" s="118">
        <f>E78*F78</f>
        <v>0</v>
      </c>
      <c r="H78" s="119">
        <v>0</v>
      </c>
      <c r="I78" s="120">
        <f>E78*H78</f>
        <v>0</v>
      </c>
      <c r="J78" s="119">
        <v>-0.220000000000027</v>
      </c>
      <c r="K78" s="120">
        <f>E78*J78</f>
        <v>-39.776000000004885</v>
      </c>
      <c r="O78" s="111"/>
      <c r="Z78" s="121"/>
      <c r="AA78" s="121">
        <v>1</v>
      </c>
      <c r="AB78" s="121">
        <v>1</v>
      </c>
      <c r="AC78" s="121">
        <v>1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CA78" s="121">
        <v>1</v>
      </c>
      <c r="CB78" s="121">
        <v>1</v>
      </c>
      <c r="CZ78" s="73">
        <v>1</v>
      </c>
    </row>
    <row r="79" spans="1:63" ht="22.5">
      <c r="A79" s="122"/>
      <c r="B79" s="123"/>
      <c r="C79" s="192" t="s">
        <v>239</v>
      </c>
      <c r="D79" s="193"/>
      <c r="E79" s="126">
        <v>180.8</v>
      </c>
      <c r="F79" s="127"/>
      <c r="G79" s="128"/>
      <c r="H79" s="129"/>
      <c r="I79" s="124"/>
      <c r="J79" s="130"/>
      <c r="K79" s="124"/>
      <c r="M79" s="131" t="s">
        <v>239</v>
      </c>
      <c r="O79" s="11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32" t="str">
        <f>C78</f>
        <v>Vytrhání obrubníků chodníkových a parkových</v>
      </c>
      <c r="BE79" s="121"/>
      <c r="BF79" s="121"/>
      <c r="BG79" s="121"/>
      <c r="BH79" s="121"/>
      <c r="BI79" s="121"/>
      <c r="BJ79" s="121"/>
      <c r="BK79" s="121"/>
    </row>
    <row r="80" spans="1:104" ht="12.75">
      <c r="A80" s="112">
        <v>31</v>
      </c>
      <c r="B80" s="113" t="s">
        <v>240</v>
      </c>
      <c r="C80" s="114" t="s">
        <v>241</v>
      </c>
      <c r="D80" s="115" t="s">
        <v>112</v>
      </c>
      <c r="E80" s="116">
        <v>3</v>
      </c>
      <c r="F80" s="117"/>
      <c r="G80" s="118">
        <f>E80*F80</f>
        <v>0</v>
      </c>
      <c r="H80" s="119">
        <v>0</v>
      </c>
      <c r="I80" s="120">
        <f>E80*H80</f>
        <v>0</v>
      </c>
      <c r="J80" s="119">
        <v>-0.269999999999982</v>
      </c>
      <c r="K80" s="120">
        <f>E80*J80</f>
        <v>-0.8099999999999459</v>
      </c>
      <c r="O80" s="111"/>
      <c r="Z80" s="121"/>
      <c r="AA80" s="121">
        <v>1</v>
      </c>
      <c r="AB80" s="121">
        <v>1</v>
      </c>
      <c r="AC80" s="121">
        <v>1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CA80" s="121">
        <v>1</v>
      </c>
      <c r="CB80" s="121">
        <v>1</v>
      </c>
      <c r="CZ80" s="73">
        <v>1</v>
      </c>
    </row>
    <row r="81" spans="1:63" ht="12.75">
      <c r="A81" s="122"/>
      <c r="B81" s="123"/>
      <c r="C81" s="192" t="s">
        <v>242</v>
      </c>
      <c r="D81" s="193"/>
      <c r="E81" s="126">
        <v>3</v>
      </c>
      <c r="F81" s="127"/>
      <c r="G81" s="128"/>
      <c r="H81" s="129"/>
      <c r="I81" s="124"/>
      <c r="J81" s="130"/>
      <c r="K81" s="124"/>
      <c r="M81" s="131">
        <v>3</v>
      </c>
      <c r="O81" s="11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32" t="str">
        <f>C80</f>
        <v>Vytrhání obrub obrubníků silničních</v>
      </c>
      <c r="BE81" s="121"/>
      <c r="BF81" s="121"/>
      <c r="BG81" s="121"/>
      <c r="BH81" s="121"/>
      <c r="BI81" s="121"/>
      <c r="BJ81" s="121"/>
      <c r="BK81" s="121"/>
    </row>
    <row r="82" spans="1:104" ht="22.5">
      <c r="A82" s="112">
        <v>32</v>
      </c>
      <c r="B82" s="113" t="s">
        <v>144</v>
      </c>
      <c r="C82" s="114" t="s">
        <v>145</v>
      </c>
      <c r="D82" s="115" t="s">
        <v>34</v>
      </c>
      <c r="E82" s="116">
        <v>72.8</v>
      </c>
      <c r="F82" s="117"/>
      <c r="G82" s="118">
        <f>E82*F82</f>
        <v>0</v>
      </c>
      <c r="H82" s="119">
        <v>0</v>
      </c>
      <c r="I82" s="120">
        <f>E82*H82</f>
        <v>0</v>
      </c>
      <c r="J82" s="119">
        <v>0</v>
      </c>
      <c r="K82" s="120">
        <f>E82*J82</f>
        <v>0</v>
      </c>
      <c r="O82" s="111"/>
      <c r="Z82" s="121"/>
      <c r="AA82" s="121">
        <v>1</v>
      </c>
      <c r="AB82" s="121">
        <v>1</v>
      </c>
      <c r="AC82" s="121">
        <v>1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CA82" s="121">
        <v>1</v>
      </c>
      <c r="CB82" s="121">
        <v>1</v>
      </c>
      <c r="CZ82" s="73">
        <v>1</v>
      </c>
    </row>
    <row r="83" spans="1:63" ht="12.75">
      <c r="A83" s="122"/>
      <c r="B83" s="123"/>
      <c r="C83" s="194"/>
      <c r="D83" s="195"/>
      <c r="E83" s="195"/>
      <c r="F83" s="195"/>
      <c r="G83" s="196"/>
      <c r="I83" s="124"/>
      <c r="K83" s="124"/>
      <c r="L83" s="125"/>
      <c r="O83" s="11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</row>
    <row r="84" spans="1:63" ht="12.75">
      <c r="A84" s="122"/>
      <c r="B84" s="123"/>
      <c r="C84" s="192" t="s">
        <v>243</v>
      </c>
      <c r="D84" s="193"/>
      <c r="E84" s="126">
        <v>65.64</v>
      </c>
      <c r="F84" s="127"/>
      <c r="G84" s="128"/>
      <c r="H84" s="129"/>
      <c r="I84" s="124"/>
      <c r="J84" s="130"/>
      <c r="K84" s="124"/>
      <c r="M84" s="131" t="s">
        <v>243</v>
      </c>
      <c r="O84" s="11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32">
        <f>C83</f>
        <v>0</v>
      </c>
      <c r="BE84" s="121"/>
      <c r="BF84" s="121"/>
      <c r="BG84" s="121"/>
      <c r="BH84" s="121"/>
      <c r="BI84" s="121"/>
      <c r="BJ84" s="121"/>
      <c r="BK84" s="121"/>
    </row>
    <row r="85" spans="1:63" ht="12.75">
      <c r="A85" s="122"/>
      <c r="B85" s="123"/>
      <c r="C85" s="192" t="s">
        <v>244</v>
      </c>
      <c r="D85" s="193"/>
      <c r="E85" s="126">
        <v>7.16</v>
      </c>
      <c r="F85" s="127"/>
      <c r="G85" s="128"/>
      <c r="H85" s="129"/>
      <c r="I85" s="124"/>
      <c r="J85" s="130"/>
      <c r="K85" s="124"/>
      <c r="M85" s="131" t="s">
        <v>244</v>
      </c>
      <c r="O85" s="11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32" t="str">
        <f>C84</f>
        <v>30/30 - 20%:328,2*0,2</v>
      </c>
      <c r="BE85" s="121"/>
      <c r="BF85" s="121"/>
      <c r="BG85" s="121"/>
      <c r="BH85" s="121"/>
      <c r="BI85" s="121"/>
      <c r="BJ85" s="121"/>
      <c r="BK85" s="121"/>
    </row>
    <row r="86" spans="1:104" ht="12.75">
      <c r="A86" s="112">
        <v>33</v>
      </c>
      <c r="B86" s="113" t="s">
        <v>148</v>
      </c>
      <c r="C86" s="114" t="s">
        <v>149</v>
      </c>
      <c r="D86" s="115" t="s">
        <v>34</v>
      </c>
      <c r="E86" s="116">
        <v>96.5</v>
      </c>
      <c r="F86" s="117"/>
      <c r="G86" s="118">
        <f>E86*F86</f>
        <v>0</v>
      </c>
      <c r="H86" s="119">
        <v>0</v>
      </c>
      <c r="I86" s="120">
        <f>E86*H86</f>
        <v>0</v>
      </c>
      <c r="J86" s="119">
        <v>0</v>
      </c>
      <c r="K86" s="120">
        <f>E86*J86</f>
        <v>0</v>
      </c>
      <c r="O86" s="111"/>
      <c r="Z86" s="121"/>
      <c r="AA86" s="121">
        <v>1</v>
      </c>
      <c r="AB86" s="121">
        <v>1</v>
      </c>
      <c r="AC86" s="121">
        <v>1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CA86" s="121">
        <v>1</v>
      </c>
      <c r="CB86" s="121">
        <v>1</v>
      </c>
      <c r="CZ86" s="73">
        <v>1</v>
      </c>
    </row>
    <row r="87" spans="1:104" ht="12.75">
      <c r="A87" s="112">
        <v>34</v>
      </c>
      <c r="B87" s="113" t="s">
        <v>150</v>
      </c>
      <c r="C87" s="114" t="s">
        <v>151</v>
      </c>
      <c r="D87" s="115" t="s">
        <v>152</v>
      </c>
      <c r="E87" s="116">
        <v>8</v>
      </c>
      <c r="F87" s="117"/>
      <c r="G87" s="118">
        <f>E87*F87</f>
        <v>0</v>
      </c>
      <c r="H87" s="119">
        <v>0</v>
      </c>
      <c r="I87" s="120">
        <f>E87*H87</f>
        <v>0</v>
      </c>
      <c r="J87" s="119"/>
      <c r="K87" s="120">
        <f>E87*J87</f>
        <v>0</v>
      </c>
      <c r="O87" s="111"/>
      <c r="Z87" s="121"/>
      <c r="AA87" s="121">
        <v>12</v>
      </c>
      <c r="AB87" s="121">
        <v>0</v>
      </c>
      <c r="AC87" s="121">
        <v>41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CA87" s="121">
        <v>12</v>
      </c>
      <c r="CB87" s="121">
        <v>0</v>
      </c>
      <c r="CZ87" s="73">
        <v>1</v>
      </c>
    </row>
    <row r="88" spans="1:63" ht="12.75">
      <c r="A88" s="133" t="s">
        <v>35</v>
      </c>
      <c r="B88" s="134" t="s">
        <v>127</v>
      </c>
      <c r="C88" s="135" t="s">
        <v>128</v>
      </c>
      <c r="D88" s="136"/>
      <c r="E88" s="137"/>
      <c r="F88" s="137"/>
      <c r="G88" s="138">
        <f>SUM(G66:G87)</f>
        <v>0</v>
      </c>
      <c r="H88" s="139"/>
      <c r="I88" s="140">
        <f>SUM(I66:I87)</f>
        <v>0</v>
      </c>
      <c r="J88" s="141"/>
      <c r="K88" s="140">
        <f>SUM(K66:K87)</f>
        <v>-324.1578499999949</v>
      </c>
      <c r="O88" s="111"/>
      <c r="X88" s="142">
        <f>K88</f>
        <v>-324.1578499999949</v>
      </c>
      <c r="Y88" s="142">
        <f>I88</f>
        <v>0</v>
      </c>
      <c r="Z88" s="143">
        <f>G88</f>
        <v>0</v>
      </c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44"/>
      <c r="BB88" s="144"/>
      <c r="BC88" s="144"/>
      <c r="BD88" s="144"/>
      <c r="BE88" s="144"/>
      <c r="BF88" s="144"/>
      <c r="BG88" s="121"/>
      <c r="BH88" s="121"/>
      <c r="BI88" s="121"/>
      <c r="BJ88" s="121"/>
      <c r="BK88" s="121"/>
    </row>
    <row r="89" spans="1:15" ht="14.25" customHeight="1">
      <c r="A89" s="101" t="s">
        <v>31</v>
      </c>
      <c r="B89" s="102" t="s">
        <v>153</v>
      </c>
      <c r="C89" s="103" t="s">
        <v>154</v>
      </c>
      <c r="D89" s="104"/>
      <c r="E89" s="105"/>
      <c r="F89" s="105"/>
      <c r="G89" s="106"/>
      <c r="H89" s="107"/>
      <c r="I89" s="108"/>
      <c r="J89" s="109"/>
      <c r="K89" s="110"/>
      <c r="O89" s="111"/>
    </row>
    <row r="90" spans="1:104" ht="12.75">
      <c r="A90" s="112">
        <v>35</v>
      </c>
      <c r="B90" s="113" t="s">
        <v>155</v>
      </c>
      <c r="C90" s="114" t="s">
        <v>156</v>
      </c>
      <c r="D90" s="115" t="s">
        <v>51</v>
      </c>
      <c r="E90" s="116">
        <v>1</v>
      </c>
      <c r="F90" s="117"/>
      <c r="G90" s="118">
        <f>E90*F90</f>
        <v>0</v>
      </c>
      <c r="H90" s="119">
        <v>0</v>
      </c>
      <c r="I90" s="120">
        <f>E90*H90</f>
        <v>0</v>
      </c>
      <c r="J90" s="119"/>
      <c r="K90" s="120">
        <f>E90*J90</f>
        <v>0</v>
      </c>
      <c r="O90" s="111"/>
      <c r="Z90" s="121"/>
      <c r="AA90" s="121">
        <v>12</v>
      </c>
      <c r="AB90" s="121">
        <v>0</v>
      </c>
      <c r="AC90" s="121">
        <v>3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CA90" s="121">
        <v>12</v>
      </c>
      <c r="CB90" s="121">
        <v>0</v>
      </c>
      <c r="CZ90" s="73">
        <v>1</v>
      </c>
    </row>
    <row r="91" spans="1:104" ht="12.75">
      <c r="A91" s="112">
        <v>36</v>
      </c>
      <c r="B91" s="113" t="s">
        <v>157</v>
      </c>
      <c r="C91" s="114" t="s">
        <v>158</v>
      </c>
      <c r="D91" s="115" t="s">
        <v>51</v>
      </c>
      <c r="E91" s="116">
        <v>1</v>
      </c>
      <c r="F91" s="117"/>
      <c r="G91" s="118">
        <f>E91*F91</f>
        <v>0</v>
      </c>
      <c r="H91" s="119">
        <v>0</v>
      </c>
      <c r="I91" s="120">
        <f>E91*H91</f>
        <v>0</v>
      </c>
      <c r="J91" s="119"/>
      <c r="K91" s="120">
        <f>E91*J91</f>
        <v>0</v>
      </c>
      <c r="O91" s="111"/>
      <c r="Z91" s="121"/>
      <c r="AA91" s="121">
        <v>12</v>
      </c>
      <c r="AB91" s="121">
        <v>0</v>
      </c>
      <c r="AC91" s="121">
        <v>4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CA91" s="121">
        <v>12</v>
      </c>
      <c r="CB91" s="121">
        <v>0</v>
      </c>
      <c r="CZ91" s="73">
        <v>1</v>
      </c>
    </row>
    <row r="92" spans="1:104" ht="12.75">
      <c r="A92" s="112">
        <v>37</v>
      </c>
      <c r="B92" s="113" t="s">
        <v>159</v>
      </c>
      <c r="C92" s="114" t="s">
        <v>160</v>
      </c>
      <c r="D92" s="115" t="s">
        <v>161</v>
      </c>
      <c r="E92" s="116">
        <v>60</v>
      </c>
      <c r="F92" s="117"/>
      <c r="G92" s="118">
        <f>E92*F92</f>
        <v>0</v>
      </c>
      <c r="H92" s="119">
        <v>0</v>
      </c>
      <c r="I92" s="120">
        <f>E92*H92</f>
        <v>0</v>
      </c>
      <c r="J92" s="119"/>
      <c r="K92" s="120">
        <f>E92*J92</f>
        <v>0</v>
      </c>
      <c r="O92" s="111"/>
      <c r="Z92" s="121"/>
      <c r="AA92" s="121">
        <v>12</v>
      </c>
      <c r="AB92" s="121">
        <v>0</v>
      </c>
      <c r="AC92" s="121">
        <v>5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CA92" s="121">
        <v>12</v>
      </c>
      <c r="CB92" s="121">
        <v>0</v>
      </c>
      <c r="CZ92" s="73">
        <v>1</v>
      </c>
    </row>
    <row r="93" spans="1:63" ht="12.75">
      <c r="A93" s="133" t="s">
        <v>35</v>
      </c>
      <c r="B93" s="134" t="s">
        <v>153</v>
      </c>
      <c r="C93" s="135" t="s">
        <v>154</v>
      </c>
      <c r="D93" s="136"/>
      <c r="E93" s="137"/>
      <c r="F93" s="137"/>
      <c r="G93" s="138">
        <f>SUM(G89:G92)</f>
        <v>0</v>
      </c>
      <c r="H93" s="139"/>
      <c r="I93" s="140">
        <f>SUM(I89:I92)</f>
        <v>0</v>
      </c>
      <c r="J93" s="141"/>
      <c r="K93" s="140">
        <f>SUM(K89:K92)</f>
        <v>0</v>
      </c>
      <c r="O93" s="111"/>
      <c r="X93" s="142">
        <f>K93</f>
        <v>0</v>
      </c>
      <c r="Y93" s="142">
        <f>I93</f>
        <v>0</v>
      </c>
      <c r="Z93" s="143">
        <f>G93</f>
        <v>0</v>
      </c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44"/>
      <c r="BB93" s="144"/>
      <c r="BC93" s="144"/>
      <c r="BD93" s="144"/>
      <c r="BE93" s="144"/>
      <c r="BF93" s="144"/>
      <c r="BG93" s="121"/>
      <c r="BH93" s="121"/>
      <c r="BI93" s="121"/>
      <c r="BJ93" s="121"/>
      <c r="BK93" s="121"/>
    </row>
    <row r="94" spans="1:15" ht="14.25" customHeight="1">
      <c r="A94" s="101" t="s">
        <v>31</v>
      </c>
      <c r="B94" s="102" t="s">
        <v>162</v>
      </c>
      <c r="C94" s="103" t="s">
        <v>163</v>
      </c>
      <c r="D94" s="104"/>
      <c r="E94" s="105"/>
      <c r="F94" s="105"/>
      <c r="G94" s="106"/>
      <c r="H94" s="107"/>
      <c r="I94" s="108"/>
      <c r="J94" s="109"/>
      <c r="K94" s="110"/>
      <c r="O94" s="111"/>
    </row>
    <row r="95" spans="1:104" ht="12.75">
      <c r="A95" s="112">
        <v>38</v>
      </c>
      <c r="B95" s="113" t="s">
        <v>164</v>
      </c>
      <c r="C95" s="114" t="s">
        <v>165</v>
      </c>
      <c r="D95" s="115" t="s">
        <v>166</v>
      </c>
      <c r="E95" s="116">
        <v>445.228873750098</v>
      </c>
      <c r="F95" s="117"/>
      <c r="G95" s="118">
        <f>E95*F95</f>
        <v>0</v>
      </c>
      <c r="H95" s="119">
        <v>0</v>
      </c>
      <c r="I95" s="120">
        <f>E95*H95</f>
        <v>0</v>
      </c>
      <c r="J95" s="119"/>
      <c r="K95" s="120">
        <f>E95*J95</f>
        <v>0</v>
      </c>
      <c r="O95" s="111"/>
      <c r="Z95" s="121"/>
      <c r="AA95" s="121">
        <v>7</v>
      </c>
      <c r="AB95" s="121">
        <v>1</v>
      </c>
      <c r="AC95" s="121">
        <v>2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CA95" s="121">
        <v>7</v>
      </c>
      <c r="CB95" s="121">
        <v>1</v>
      </c>
      <c r="CZ95" s="73">
        <v>1</v>
      </c>
    </row>
    <row r="96" spans="1:63" ht="12.75">
      <c r="A96" s="133" t="s">
        <v>35</v>
      </c>
      <c r="B96" s="134" t="s">
        <v>162</v>
      </c>
      <c r="C96" s="135" t="s">
        <v>163</v>
      </c>
      <c r="D96" s="136"/>
      <c r="E96" s="137"/>
      <c r="F96" s="137"/>
      <c r="G96" s="138">
        <f>SUM(G94:G95)</f>
        <v>0</v>
      </c>
      <c r="H96" s="139"/>
      <c r="I96" s="140">
        <f>SUM(I94:I95)</f>
        <v>0</v>
      </c>
      <c r="J96" s="141"/>
      <c r="K96" s="140">
        <f>SUM(K94:K95)</f>
        <v>0</v>
      </c>
      <c r="O96" s="111"/>
      <c r="X96" s="142">
        <f>K96</f>
        <v>0</v>
      </c>
      <c r="Y96" s="142">
        <f>I96</f>
        <v>0</v>
      </c>
      <c r="Z96" s="143">
        <f>G96</f>
        <v>0</v>
      </c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44"/>
      <c r="BB96" s="144"/>
      <c r="BC96" s="144"/>
      <c r="BD96" s="144"/>
      <c r="BE96" s="144"/>
      <c r="BF96" s="144"/>
      <c r="BG96" s="121"/>
      <c r="BH96" s="121"/>
      <c r="BI96" s="121"/>
      <c r="BJ96" s="121"/>
      <c r="BK96" s="121"/>
    </row>
    <row r="97" spans="1:15" ht="14.25" customHeight="1">
      <c r="A97" s="101" t="s">
        <v>31</v>
      </c>
      <c r="B97" s="102" t="s">
        <v>167</v>
      </c>
      <c r="C97" s="103" t="s">
        <v>168</v>
      </c>
      <c r="D97" s="104"/>
      <c r="E97" s="105"/>
      <c r="F97" s="105"/>
      <c r="G97" s="106"/>
      <c r="H97" s="107"/>
      <c r="I97" s="108"/>
      <c r="J97" s="109"/>
      <c r="K97" s="110"/>
      <c r="O97" s="111"/>
    </row>
    <row r="98" spans="1:104" ht="22.5">
      <c r="A98" s="112">
        <v>39</v>
      </c>
      <c r="B98" s="113" t="s">
        <v>169</v>
      </c>
      <c r="C98" s="114" t="s">
        <v>170</v>
      </c>
      <c r="D98" s="115" t="s">
        <v>34</v>
      </c>
      <c r="E98" s="116">
        <v>96.25</v>
      </c>
      <c r="F98" s="117"/>
      <c r="G98" s="118">
        <f>E98*F98</f>
        <v>0</v>
      </c>
      <c r="H98" s="119">
        <v>0</v>
      </c>
      <c r="I98" s="120">
        <f>E98*H98</f>
        <v>0</v>
      </c>
      <c r="J98" s="119">
        <v>0</v>
      </c>
      <c r="K98" s="120">
        <f>E98*J98</f>
        <v>0</v>
      </c>
      <c r="O98" s="111"/>
      <c r="Z98" s="121"/>
      <c r="AA98" s="121">
        <v>1</v>
      </c>
      <c r="AB98" s="121">
        <v>7</v>
      </c>
      <c r="AC98" s="121">
        <v>7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CA98" s="121">
        <v>1</v>
      </c>
      <c r="CB98" s="121">
        <v>7</v>
      </c>
      <c r="CZ98" s="73">
        <v>2</v>
      </c>
    </row>
    <row r="99" spans="1:63" ht="25.5">
      <c r="A99" s="122"/>
      <c r="B99" s="123"/>
      <c r="C99" s="192" t="s">
        <v>245</v>
      </c>
      <c r="D99" s="193"/>
      <c r="E99" s="126">
        <v>96.25</v>
      </c>
      <c r="F99" s="127"/>
      <c r="G99" s="128"/>
      <c r="H99" s="129"/>
      <c r="I99" s="124"/>
      <c r="J99" s="130"/>
      <c r="K99" s="124"/>
      <c r="M99" s="131" t="s">
        <v>245</v>
      </c>
      <c r="O99" s="11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32" t="str">
        <f>C98</f>
        <v>Izolační systém nopovou folií, svisle včetně dodávky fólie, ukonč.lišty výška nopu 10 mm</v>
      </c>
      <c r="BE99" s="121"/>
      <c r="BF99" s="121"/>
      <c r="BG99" s="121"/>
      <c r="BH99" s="121"/>
      <c r="BI99" s="121"/>
      <c r="BJ99" s="121"/>
      <c r="BK99" s="121"/>
    </row>
    <row r="100" spans="1:104" ht="12.75">
      <c r="A100" s="112">
        <v>40</v>
      </c>
      <c r="B100" s="113" t="s">
        <v>172</v>
      </c>
      <c r="C100" s="114" t="s">
        <v>173</v>
      </c>
      <c r="D100" s="115" t="s">
        <v>9</v>
      </c>
      <c r="E100" s="116">
        <v>232.44375</v>
      </c>
      <c r="F100" s="117"/>
      <c r="G100" s="118">
        <f>E100*F100</f>
        <v>0</v>
      </c>
      <c r="H100" s="119">
        <v>0</v>
      </c>
      <c r="I100" s="120">
        <f>E100*H100</f>
        <v>0</v>
      </c>
      <c r="J100" s="119"/>
      <c r="K100" s="120">
        <f>E100*J100</f>
        <v>0</v>
      </c>
      <c r="O100" s="111"/>
      <c r="Z100" s="121"/>
      <c r="AA100" s="121">
        <v>7</v>
      </c>
      <c r="AB100" s="121">
        <v>1002</v>
      </c>
      <c r="AC100" s="121">
        <v>5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CA100" s="121">
        <v>7</v>
      </c>
      <c r="CB100" s="121">
        <v>1002</v>
      </c>
      <c r="CZ100" s="73">
        <v>2</v>
      </c>
    </row>
    <row r="101" spans="1:63" ht="12.75">
      <c r="A101" s="133" t="s">
        <v>35</v>
      </c>
      <c r="B101" s="134" t="s">
        <v>167</v>
      </c>
      <c r="C101" s="135" t="s">
        <v>168</v>
      </c>
      <c r="D101" s="136"/>
      <c r="E101" s="137"/>
      <c r="F101" s="137"/>
      <c r="G101" s="138">
        <f>SUM(G97:G100)</f>
        <v>0</v>
      </c>
      <c r="H101" s="139"/>
      <c r="I101" s="140">
        <f>SUM(I97:I100)</f>
        <v>0</v>
      </c>
      <c r="J101" s="141"/>
      <c r="K101" s="140">
        <f>SUM(K97:K100)</f>
        <v>0</v>
      </c>
      <c r="O101" s="111"/>
      <c r="X101" s="142">
        <f>K101</f>
        <v>0</v>
      </c>
      <c r="Y101" s="142">
        <f>I101</f>
        <v>0</v>
      </c>
      <c r="Z101" s="143">
        <f>G101</f>
        <v>0</v>
      </c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44"/>
      <c r="BB101" s="144"/>
      <c r="BC101" s="144"/>
      <c r="BD101" s="144"/>
      <c r="BE101" s="144"/>
      <c r="BF101" s="144"/>
      <c r="BG101" s="121"/>
      <c r="BH101" s="121"/>
      <c r="BI101" s="121"/>
      <c r="BJ101" s="121"/>
      <c r="BK101" s="121"/>
    </row>
    <row r="102" spans="1:15" ht="14.25" customHeight="1">
      <c r="A102" s="101" t="s">
        <v>31</v>
      </c>
      <c r="B102" s="102" t="s">
        <v>174</v>
      </c>
      <c r="C102" s="103" t="s">
        <v>175</v>
      </c>
      <c r="D102" s="104"/>
      <c r="E102" s="105"/>
      <c r="F102" s="105"/>
      <c r="G102" s="106"/>
      <c r="H102" s="107"/>
      <c r="I102" s="108"/>
      <c r="J102" s="109"/>
      <c r="K102" s="110"/>
      <c r="O102" s="111"/>
    </row>
    <row r="103" spans="1:104" ht="12.75">
      <c r="A103" s="112">
        <v>41</v>
      </c>
      <c r="B103" s="113" t="s">
        <v>176</v>
      </c>
      <c r="C103" s="114" t="s">
        <v>177</v>
      </c>
      <c r="D103" s="115" t="s">
        <v>54</v>
      </c>
      <c r="E103" s="116">
        <v>85.03</v>
      </c>
      <c r="F103" s="117"/>
      <c r="G103" s="118">
        <f>E103*F103</f>
        <v>0</v>
      </c>
      <c r="H103" s="119">
        <v>0</v>
      </c>
      <c r="I103" s="120">
        <f>E103*H103</f>
        <v>0</v>
      </c>
      <c r="J103" s="119">
        <v>0</v>
      </c>
      <c r="K103" s="120">
        <f>E103*J103</f>
        <v>0</v>
      </c>
      <c r="O103" s="111"/>
      <c r="Z103" s="121"/>
      <c r="AA103" s="121">
        <v>1</v>
      </c>
      <c r="AB103" s="121">
        <v>1</v>
      </c>
      <c r="AC103" s="121">
        <v>1</v>
      </c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CA103" s="121">
        <v>1</v>
      </c>
      <c r="CB103" s="121">
        <v>1</v>
      </c>
      <c r="CZ103" s="73">
        <v>1</v>
      </c>
    </row>
    <row r="104" spans="1:63" ht="12.75">
      <c r="A104" s="122"/>
      <c r="B104" s="123"/>
      <c r="C104" s="192" t="s">
        <v>208</v>
      </c>
      <c r="D104" s="193"/>
      <c r="E104" s="126">
        <v>85.03</v>
      </c>
      <c r="F104" s="127"/>
      <c r="G104" s="128"/>
      <c r="H104" s="129"/>
      <c r="I104" s="124"/>
      <c r="J104" s="130"/>
      <c r="K104" s="124"/>
      <c r="M104" s="131" t="s">
        <v>208</v>
      </c>
      <c r="O104" s="11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32" t="str">
        <f>C103</f>
        <v>Poplatek za skládku horniny 1- 4</v>
      </c>
      <c r="BE104" s="121"/>
      <c r="BF104" s="121"/>
      <c r="BG104" s="121"/>
      <c r="BH104" s="121"/>
      <c r="BI104" s="121"/>
      <c r="BJ104" s="121"/>
      <c r="BK104" s="121"/>
    </row>
    <row r="105" spans="1:63" ht="12.75">
      <c r="A105" s="122"/>
      <c r="B105" s="123"/>
      <c r="C105" s="192" t="s">
        <v>47</v>
      </c>
      <c r="D105" s="193"/>
      <c r="E105" s="126">
        <v>0</v>
      </c>
      <c r="F105" s="127"/>
      <c r="G105" s="128"/>
      <c r="H105" s="129"/>
      <c r="I105" s="124"/>
      <c r="J105" s="130"/>
      <c r="K105" s="124"/>
      <c r="M105" s="131">
        <v>0</v>
      </c>
      <c r="O105" s="11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32" t="str">
        <f>C104</f>
        <v>97,45-12,42</v>
      </c>
      <c r="BE105" s="121"/>
      <c r="BF105" s="121"/>
      <c r="BG105" s="121"/>
      <c r="BH105" s="121"/>
      <c r="BI105" s="121"/>
      <c r="BJ105" s="121"/>
      <c r="BK105" s="121"/>
    </row>
    <row r="106" spans="1:104" ht="12.75">
      <c r="A106" s="112">
        <v>42</v>
      </c>
      <c r="B106" s="113" t="s">
        <v>178</v>
      </c>
      <c r="C106" s="114" t="s">
        <v>179</v>
      </c>
      <c r="D106" s="115" t="s">
        <v>166</v>
      </c>
      <c r="E106" s="116">
        <v>192.786</v>
      </c>
      <c r="F106" s="117"/>
      <c r="G106" s="118">
        <f>E106*F106</f>
        <v>0</v>
      </c>
      <c r="H106" s="119">
        <v>0</v>
      </c>
      <c r="I106" s="120">
        <f>E106*H106</f>
        <v>0</v>
      </c>
      <c r="J106" s="119">
        <v>0</v>
      </c>
      <c r="K106" s="120">
        <f>E106*J106</f>
        <v>0</v>
      </c>
      <c r="O106" s="111"/>
      <c r="Z106" s="121"/>
      <c r="AA106" s="121">
        <v>1</v>
      </c>
      <c r="AB106" s="121">
        <v>0</v>
      </c>
      <c r="AC106" s="121">
        <v>0</v>
      </c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CA106" s="121">
        <v>1</v>
      </c>
      <c r="CB106" s="121">
        <v>0</v>
      </c>
      <c r="CZ106" s="73">
        <v>1</v>
      </c>
    </row>
    <row r="107" spans="1:63" ht="12.75">
      <c r="A107" s="122"/>
      <c r="B107" s="123"/>
      <c r="C107" s="194" t="s">
        <v>180</v>
      </c>
      <c r="D107" s="195"/>
      <c r="E107" s="195"/>
      <c r="F107" s="195"/>
      <c r="G107" s="196"/>
      <c r="I107" s="124"/>
      <c r="K107" s="124"/>
      <c r="L107" s="125" t="s">
        <v>180</v>
      </c>
      <c r="O107" s="11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</row>
    <row r="108" spans="1:63" ht="12.75">
      <c r="A108" s="122"/>
      <c r="B108" s="123"/>
      <c r="C108" s="192" t="s">
        <v>246</v>
      </c>
      <c r="D108" s="193"/>
      <c r="E108" s="126">
        <v>192.786</v>
      </c>
      <c r="F108" s="127"/>
      <c r="G108" s="128"/>
      <c r="H108" s="129"/>
      <c r="I108" s="124"/>
      <c r="J108" s="130"/>
      <c r="K108" s="124"/>
      <c r="M108" s="131" t="s">
        <v>246</v>
      </c>
      <c r="O108" s="11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32" t="str">
        <f>C107</f>
        <v>materiál z podkladu, ostatní materiál</v>
      </c>
      <c r="BE108" s="121"/>
      <c r="BF108" s="121"/>
      <c r="BG108" s="121"/>
      <c r="BH108" s="121"/>
      <c r="BI108" s="121"/>
      <c r="BJ108" s="121"/>
      <c r="BK108" s="121"/>
    </row>
    <row r="109" spans="1:104" ht="12.75">
      <c r="A109" s="112">
        <v>43</v>
      </c>
      <c r="B109" s="113" t="s">
        <v>182</v>
      </c>
      <c r="C109" s="114" t="s">
        <v>183</v>
      </c>
      <c r="D109" s="115"/>
      <c r="E109" s="116">
        <v>50.9098</v>
      </c>
      <c r="F109" s="117">
        <v>0</v>
      </c>
      <c r="G109" s="118">
        <f>E109*F109</f>
        <v>0</v>
      </c>
      <c r="H109" s="119">
        <v>0</v>
      </c>
      <c r="I109" s="120">
        <f>E109*H109</f>
        <v>0</v>
      </c>
      <c r="J109" s="119">
        <v>0</v>
      </c>
      <c r="K109" s="120">
        <f>E109*J109</f>
        <v>0</v>
      </c>
      <c r="O109" s="111"/>
      <c r="Z109" s="121"/>
      <c r="AA109" s="121">
        <v>1</v>
      </c>
      <c r="AB109" s="121">
        <v>0</v>
      </c>
      <c r="AC109" s="121">
        <v>0</v>
      </c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CA109" s="121">
        <v>1</v>
      </c>
      <c r="CB109" s="121">
        <v>0</v>
      </c>
      <c r="CZ109" s="73">
        <v>1</v>
      </c>
    </row>
    <row r="110" spans="1:63" ht="12.75">
      <c r="A110" s="122"/>
      <c r="B110" s="123"/>
      <c r="C110" s="194" t="s">
        <v>184</v>
      </c>
      <c r="D110" s="195"/>
      <c r="E110" s="195"/>
      <c r="F110" s="195"/>
      <c r="G110" s="196"/>
      <c r="I110" s="124"/>
      <c r="K110" s="124"/>
      <c r="L110" s="125" t="s">
        <v>184</v>
      </c>
      <c r="O110" s="11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</row>
    <row r="111" spans="1:63" ht="12.75">
      <c r="A111" s="122"/>
      <c r="B111" s="123"/>
      <c r="C111" s="192" t="s">
        <v>185</v>
      </c>
      <c r="D111" s="193"/>
      <c r="E111" s="126">
        <v>0</v>
      </c>
      <c r="F111" s="127"/>
      <c r="G111" s="128"/>
      <c r="H111" s="129"/>
      <c r="I111" s="124"/>
      <c r="J111" s="130"/>
      <c r="K111" s="124"/>
      <c r="M111" s="131" t="s">
        <v>185</v>
      </c>
      <c r="O111" s="11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32" t="str">
        <f>C110</f>
        <v>BEZ POPLATKŮ!!</v>
      </c>
      <c r="BE111" s="121"/>
      <c r="BF111" s="121"/>
      <c r="BG111" s="121"/>
      <c r="BH111" s="121"/>
      <c r="BI111" s="121"/>
      <c r="BJ111" s="121"/>
      <c r="BK111" s="121"/>
    </row>
    <row r="112" spans="1:63" ht="12.75">
      <c r="A112" s="122"/>
      <c r="B112" s="123"/>
      <c r="C112" s="192" t="s">
        <v>247</v>
      </c>
      <c r="D112" s="193"/>
      <c r="E112" s="126">
        <v>9.0583</v>
      </c>
      <c r="F112" s="127"/>
      <c r="G112" s="128"/>
      <c r="H112" s="129"/>
      <c r="I112" s="124"/>
      <c r="J112" s="130"/>
      <c r="K112" s="124"/>
      <c r="M112" s="131" t="s">
        <v>247</v>
      </c>
      <c r="O112" s="11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32" t="str">
        <f>C111</f>
        <v>kamenné obrubníky:0</v>
      </c>
      <c r="BE112" s="121"/>
      <c r="BF112" s="121"/>
      <c r="BG112" s="121"/>
      <c r="BH112" s="121"/>
      <c r="BI112" s="121"/>
      <c r="BJ112" s="121"/>
      <c r="BK112" s="121"/>
    </row>
    <row r="113" spans="1:63" ht="12.75">
      <c r="A113" s="122"/>
      <c r="B113" s="123"/>
      <c r="C113" s="192" t="s">
        <v>248</v>
      </c>
      <c r="D113" s="193"/>
      <c r="E113" s="126">
        <v>40.2405</v>
      </c>
      <c r="F113" s="127"/>
      <c r="G113" s="128"/>
      <c r="H113" s="129"/>
      <c r="I113" s="124"/>
      <c r="J113" s="130"/>
      <c r="K113" s="124"/>
      <c r="M113" s="131" t="s">
        <v>248</v>
      </c>
      <c r="O113" s="11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32" t="str">
        <f>C112</f>
        <v>dlažba 20%:45,2916*0,2</v>
      </c>
      <c r="BE113" s="121"/>
      <c r="BF113" s="121"/>
      <c r="BG113" s="121"/>
      <c r="BH113" s="121"/>
      <c r="BI113" s="121"/>
      <c r="BJ113" s="121"/>
      <c r="BK113" s="121"/>
    </row>
    <row r="114" spans="1:63" ht="12.75">
      <c r="A114" s="122"/>
      <c r="B114" s="123"/>
      <c r="C114" s="192" t="s">
        <v>249</v>
      </c>
      <c r="D114" s="193"/>
      <c r="E114" s="126">
        <v>1.611</v>
      </c>
      <c r="F114" s="127"/>
      <c r="G114" s="128"/>
      <c r="H114" s="129"/>
      <c r="I114" s="124"/>
      <c r="J114" s="130"/>
      <c r="K114" s="124"/>
      <c r="M114" s="131" t="s">
        <v>249</v>
      </c>
      <c r="O114" s="11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32" t="str">
        <f>C113</f>
        <v>žulové kostky drobné očištěné:40,2405</v>
      </c>
      <c r="BE114" s="121"/>
      <c r="BF114" s="121"/>
      <c r="BG114" s="121"/>
      <c r="BH114" s="121"/>
      <c r="BI114" s="121"/>
      <c r="BJ114" s="121"/>
      <c r="BK114" s="121"/>
    </row>
    <row r="115" spans="1:104" ht="12.75">
      <c r="A115" s="112">
        <v>44</v>
      </c>
      <c r="B115" s="113" t="s">
        <v>188</v>
      </c>
      <c r="C115" s="114" t="s">
        <v>189</v>
      </c>
      <c r="D115" s="115" t="s">
        <v>166</v>
      </c>
      <c r="E115" s="116">
        <v>79.472</v>
      </c>
      <c r="F115" s="117"/>
      <c r="G115" s="118">
        <f>E115*F115</f>
        <v>0</v>
      </c>
      <c r="H115" s="119">
        <v>0</v>
      </c>
      <c r="I115" s="120">
        <f>E115*H115</f>
        <v>0</v>
      </c>
      <c r="J115" s="119">
        <v>0</v>
      </c>
      <c r="K115" s="120">
        <f>E115*J115</f>
        <v>0</v>
      </c>
      <c r="O115" s="111"/>
      <c r="Z115" s="121"/>
      <c r="AA115" s="121">
        <v>1</v>
      </c>
      <c r="AB115" s="121">
        <v>3</v>
      </c>
      <c r="AC115" s="121">
        <v>3</v>
      </c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CA115" s="121">
        <v>1</v>
      </c>
      <c r="CB115" s="121">
        <v>3</v>
      </c>
      <c r="CZ115" s="73">
        <v>1</v>
      </c>
    </row>
    <row r="116" spans="1:63" ht="12.75">
      <c r="A116" s="122"/>
      <c r="B116" s="123"/>
      <c r="C116" s="194" t="s">
        <v>190</v>
      </c>
      <c r="D116" s="195"/>
      <c r="E116" s="195"/>
      <c r="F116" s="195"/>
      <c r="G116" s="196"/>
      <c r="I116" s="124"/>
      <c r="K116" s="124"/>
      <c r="L116" s="125" t="s">
        <v>190</v>
      </c>
      <c r="O116" s="11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</row>
    <row r="117" spans="1:63" ht="12.75">
      <c r="A117" s="122"/>
      <c r="B117" s="123"/>
      <c r="C117" s="192" t="s">
        <v>250</v>
      </c>
      <c r="D117" s="193"/>
      <c r="E117" s="126">
        <v>36.2333</v>
      </c>
      <c r="F117" s="127"/>
      <c r="G117" s="128"/>
      <c r="H117" s="129"/>
      <c r="I117" s="124"/>
      <c r="J117" s="130"/>
      <c r="K117" s="124"/>
      <c r="M117" s="131" t="s">
        <v>250</v>
      </c>
      <c r="O117" s="11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32" t="str">
        <f>C116</f>
        <v>určeno k recyklaci</v>
      </c>
      <c r="BE117" s="121"/>
      <c r="BF117" s="121"/>
      <c r="BG117" s="121"/>
      <c r="BH117" s="121"/>
      <c r="BI117" s="121"/>
      <c r="BJ117" s="121"/>
      <c r="BK117" s="121"/>
    </row>
    <row r="118" spans="1:63" ht="12.75">
      <c r="A118" s="122"/>
      <c r="B118" s="123"/>
      <c r="C118" s="192" t="s">
        <v>251</v>
      </c>
      <c r="D118" s="193"/>
      <c r="E118" s="126">
        <v>40.586</v>
      </c>
      <c r="F118" s="127"/>
      <c r="G118" s="128"/>
      <c r="H118" s="129"/>
      <c r="I118" s="124"/>
      <c r="J118" s="130"/>
      <c r="K118" s="124"/>
      <c r="M118" s="131" t="s">
        <v>251</v>
      </c>
      <c r="O118" s="11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32" t="str">
        <f>C117</f>
        <v>dlažba 80%:45,2916*0,8</v>
      </c>
      <c r="BE118" s="121"/>
      <c r="BF118" s="121"/>
      <c r="BG118" s="121"/>
      <c r="BH118" s="121"/>
      <c r="BI118" s="121"/>
      <c r="BJ118" s="121"/>
      <c r="BK118" s="121"/>
    </row>
    <row r="119" spans="1:63" ht="12.75">
      <c r="A119" s="122"/>
      <c r="B119" s="123"/>
      <c r="C119" s="192" t="s">
        <v>252</v>
      </c>
      <c r="D119" s="193"/>
      <c r="E119" s="126">
        <v>2.25</v>
      </c>
      <c r="F119" s="127"/>
      <c r="G119" s="128"/>
      <c r="H119" s="129"/>
      <c r="I119" s="124"/>
      <c r="J119" s="130"/>
      <c r="K119" s="124"/>
      <c r="M119" s="131" t="s">
        <v>252</v>
      </c>
      <c r="O119" s="11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32" t="str">
        <f>C118</f>
        <v>obrubníky:39,776+0,81</v>
      </c>
      <c r="BE119" s="121"/>
      <c r="BF119" s="121"/>
      <c r="BG119" s="121"/>
      <c r="BH119" s="121"/>
      <c r="BI119" s="121"/>
      <c r="BJ119" s="121"/>
      <c r="BK119" s="121"/>
    </row>
    <row r="120" spans="1:63" ht="12.75">
      <c r="A120" s="122"/>
      <c r="B120" s="123"/>
      <c r="C120" s="192" t="s">
        <v>253</v>
      </c>
      <c r="D120" s="193"/>
      <c r="E120" s="126">
        <v>0.4027</v>
      </c>
      <c r="F120" s="127"/>
      <c r="G120" s="128"/>
      <c r="H120" s="129"/>
      <c r="I120" s="124"/>
      <c r="J120" s="130"/>
      <c r="K120" s="124"/>
      <c r="M120" s="131" t="s">
        <v>253</v>
      </c>
      <c r="O120" s="11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32" t="str">
        <f>C119</f>
        <v>vybouraný beton:2,25</v>
      </c>
      <c r="BE120" s="121"/>
      <c r="BF120" s="121"/>
      <c r="BG120" s="121"/>
      <c r="BH120" s="121"/>
      <c r="BI120" s="121"/>
      <c r="BJ120" s="121"/>
      <c r="BK120" s="121"/>
    </row>
    <row r="121" spans="1:63" ht="12.75">
      <c r="A121" s="133" t="s">
        <v>35</v>
      </c>
      <c r="B121" s="134" t="s">
        <v>174</v>
      </c>
      <c r="C121" s="135" t="s">
        <v>175</v>
      </c>
      <c r="D121" s="136"/>
      <c r="E121" s="137"/>
      <c r="F121" s="137"/>
      <c r="G121" s="138">
        <f>SUM(G102:G120)</f>
        <v>0</v>
      </c>
      <c r="H121" s="139"/>
      <c r="I121" s="140">
        <f>SUM(I102:I120)</f>
        <v>0</v>
      </c>
      <c r="J121" s="141"/>
      <c r="K121" s="140">
        <f>SUM(K102:K120)</f>
        <v>0</v>
      </c>
      <c r="O121" s="111"/>
      <c r="X121" s="142">
        <f>K121</f>
        <v>0</v>
      </c>
      <c r="Y121" s="142">
        <f>I121</f>
        <v>0</v>
      </c>
      <c r="Z121" s="143">
        <f>G121</f>
        <v>0</v>
      </c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44"/>
      <c r="BB121" s="144"/>
      <c r="BC121" s="144"/>
      <c r="BD121" s="144"/>
      <c r="BE121" s="144"/>
      <c r="BF121" s="144"/>
      <c r="BG121" s="121"/>
      <c r="BH121" s="121"/>
      <c r="BI121" s="121"/>
      <c r="BJ121" s="121"/>
      <c r="BK121" s="121"/>
    </row>
    <row r="122" spans="1:15" ht="14.25" customHeight="1">
      <c r="A122" s="101" t="s">
        <v>31</v>
      </c>
      <c r="B122" s="102" t="s">
        <v>194</v>
      </c>
      <c r="C122" s="103" t="s">
        <v>195</v>
      </c>
      <c r="D122" s="104"/>
      <c r="E122" s="105"/>
      <c r="F122" s="105"/>
      <c r="G122" s="106"/>
      <c r="H122" s="107"/>
      <c r="I122" s="108"/>
      <c r="J122" s="109"/>
      <c r="K122" s="110"/>
      <c r="O122" s="111"/>
    </row>
    <row r="123" spans="1:104" ht="12.75">
      <c r="A123" s="112">
        <v>45</v>
      </c>
      <c r="B123" s="113" t="s">
        <v>196</v>
      </c>
      <c r="C123" s="114" t="s">
        <v>197</v>
      </c>
      <c r="D123" s="115" t="s">
        <v>166</v>
      </c>
      <c r="E123" s="116">
        <v>323.1679</v>
      </c>
      <c r="F123" s="117"/>
      <c r="G123" s="118">
        <f>E123*F123</f>
        <v>0</v>
      </c>
      <c r="H123" s="119">
        <v>0</v>
      </c>
      <c r="I123" s="120">
        <f>E123*H123</f>
        <v>0</v>
      </c>
      <c r="J123" s="119">
        <v>0</v>
      </c>
      <c r="K123" s="120">
        <f>E123*J123</f>
        <v>0</v>
      </c>
      <c r="O123" s="111"/>
      <c r="Z123" s="121"/>
      <c r="AA123" s="121">
        <v>1</v>
      </c>
      <c r="AB123" s="121">
        <v>3</v>
      </c>
      <c r="AC123" s="121">
        <v>3</v>
      </c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CA123" s="121">
        <v>1</v>
      </c>
      <c r="CB123" s="121">
        <v>3</v>
      </c>
      <c r="CZ123" s="73">
        <v>1</v>
      </c>
    </row>
    <row r="124" spans="1:63" ht="12.75">
      <c r="A124" s="122"/>
      <c r="B124" s="123"/>
      <c r="C124" s="192" t="s">
        <v>254</v>
      </c>
      <c r="D124" s="193"/>
      <c r="E124" s="126">
        <v>323.1679</v>
      </c>
      <c r="F124" s="127"/>
      <c r="G124" s="128"/>
      <c r="H124" s="129"/>
      <c r="I124" s="124"/>
      <c r="J124" s="130"/>
      <c r="K124" s="124"/>
      <c r="M124" s="131" t="s">
        <v>254</v>
      </c>
      <c r="O124" s="11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32" t="str">
        <f>C123</f>
        <v>Vodorovná doprava suti po suchu do 1 km</v>
      </c>
      <c r="BE124" s="121"/>
      <c r="BF124" s="121"/>
      <c r="BG124" s="121"/>
      <c r="BH124" s="121"/>
      <c r="BI124" s="121"/>
      <c r="BJ124" s="121"/>
      <c r="BK124" s="121"/>
    </row>
    <row r="125" spans="1:104" ht="12.75">
      <c r="A125" s="112">
        <v>46</v>
      </c>
      <c r="B125" s="113" t="s">
        <v>199</v>
      </c>
      <c r="C125" s="114" t="s">
        <v>200</v>
      </c>
      <c r="D125" s="115" t="s">
        <v>166</v>
      </c>
      <c r="E125" s="116">
        <v>3692.0847</v>
      </c>
      <c r="F125" s="117"/>
      <c r="G125" s="118">
        <f>E125*F125</f>
        <v>0</v>
      </c>
      <c r="H125" s="119">
        <v>0</v>
      </c>
      <c r="I125" s="120">
        <f>E125*H125</f>
        <v>0</v>
      </c>
      <c r="J125" s="119">
        <v>0</v>
      </c>
      <c r="K125" s="120">
        <f>E125*J125</f>
        <v>0</v>
      </c>
      <c r="O125" s="111"/>
      <c r="Z125" s="121"/>
      <c r="AA125" s="121">
        <v>1</v>
      </c>
      <c r="AB125" s="121">
        <v>3</v>
      </c>
      <c r="AC125" s="121">
        <v>3</v>
      </c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CA125" s="121">
        <v>1</v>
      </c>
      <c r="CB125" s="121">
        <v>3</v>
      </c>
      <c r="CZ125" s="73">
        <v>1</v>
      </c>
    </row>
    <row r="126" spans="1:63" ht="12.75">
      <c r="A126" s="122"/>
      <c r="B126" s="123"/>
      <c r="C126" s="192" t="s">
        <v>255</v>
      </c>
      <c r="D126" s="193"/>
      <c r="E126" s="126">
        <v>152.7294</v>
      </c>
      <c r="F126" s="127"/>
      <c r="G126" s="128"/>
      <c r="H126" s="129"/>
      <c r="I126" s="124"/>
      <c r="J126" s="130"/>
      <c r="K126" s="124"/>
      <c r="M126" s="131" t="s">
        <v>255</v>
      </c>
      <c r="O126" s="11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32" t="str">
        <f>C125</f>
        <v>Příplatek za dopravu suti po suchu za další 1 km</v>
      </c>
      <c r="BE126" s="121"/>
      <c r="BF126" s="121"/>
      <c r="BG126" s="121"/>
      <c r="BH126" s="121"/>
      <c r="BI126" s="121"/>
      <c r="BJ126" s="121"/>
      <c r="BK126" s="121"/>
    </row>
    <row r="127" spans="1:63" ht="12.75">
      <c r="A127" s="122"/>
      <c r="B127" s="123"/>
      <c r="C127" s="192" t="s">
        <v>256</v>
      </c>
      <c r="D127" s="193"/>
      <c r="E127" s="126">
        <v>3539.3553</v>
      </c>
      <c r="F127" s="127"/>
      <c r="G127" s="128"/>
      <c r="H127" s="129"/>
      <c r="I127" s="124"/>
      <c r="J127" s="130"/>
      <c r="K127" s="124"/>
      <c r="M127" s="131" t="s">
        <v>256</v>
      </c>
      <c r="O127" s="11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32" t="str">
        <f>C126</f>
        <v>technický dvůr města:50,9098*3</v>
      </c>
      <c r="BE127" s="121"/>
      <c r="BF127" s="121"/>
      <c r="BG127" s="121"/>
      <c r="BH127" s="121"/>
      <c r="BI127" s="121"/>
      <c r="BJ127" s="121"/>
      <c r="BK127" s="121"/>
    </row>
    <row r="128" spans="1:104" ht="12.75">
      <c r="A128" s="112">
        <v>47</v>
      </c>
      <c r="B128" s="113" t="s">
        <v>203</v>
      </c>
      <c r="C128" s="114" t="s">
        <v>204</v>
      </c>
      <c r="D128" s="115" t="s">
        <v>166</v>
      </c>
      <c r="E128" s="116">
        <v>323.1679</v>
      </c>
      <c r="F128" s="117"/>
      <c r="G128" s="118">
        <f>E128*F128</f>
        <v>0</v>
      </c>
      <c r="H128" s="119">
        <v>0</v>
      </c>
      <c r="I128" s="120">
        <f>E128*H128</f>
        <v>0</v>
      </c>
      <c r="J128" s="119">
        <v>0</v>
      </c>
      <c r="K128" s="120">
        <f>E128*J128</f>
        <v>0</v>
      </c>
      <c r="O128" s="111"/>
      <c r="Z128" s="121"/>
      <c r="AA128" s="121">
        <v>1</v>
      </c>
      <c r="AB128" s="121">
        <v>3</v>
      </c>
      <c r="AC128" s="121">
        <v>3</v>
      </c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CA128" s="121">
        <v>1</v>
      </c>
      <c r="CB128" s="121">
        <v>3</v>
      </c>
      <c r="CZ128" s="73">
        <v>1</v>
      </c>
    </row>
    <row r="129" spans="1:63" ht="12.75">
      <c r="A129" s="133" t="s">
        <v>35</v>
      </c>
      <c r="B129" s="134" t="s">
        <v>194</v>
      </c>
      <c r="C129" s="135" t="s">
        <v>195</v>
      </c>
      <c r="D129" s="136"/>
      <c r="E129" s="137"/>
      <c r="F129" s="137"/>
      <c r="G129" s="138">
        <f>SUM(G122:G128)</f>
        <v>0</v>
      </c>
      <c r="H129" s="139"/>
      <c r="I129" s="140">
        <f>SUM(I122:I128)</f>
        <v>0</v>
      </c>
      <c r="J129" s="141"/>
      <c r="K129" s="140">
        <f>SUM(K122:K128)</f>
        <v>0</v>
      </c>
      <c r="O129" s="111"/>
      <c r="X129" s="142">
        <f>K129</f>
        <v>0</v>
      </c>
      <c r="Y129" s="142">
        <f>I129</f>
        <v>0</v>
      </c>
      <c r="Z129" s="143">
        <f>G129</f>
        <v>0</v>
      </c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44"/>
      <c r="BB129" s="144"/>
      <c r="BC129" s="144"/>
      <c r="BD129" s="144"/>
      <c r="BE129" s="144"/>
      <c r="BF129" s="144"/>
      <c r="BG129" s="121"/>
      <c r="BH129" s="121"/>
      <c r="BI129" s="121"/>
      <c r="BJ129" s="121"/>
      <c r="BK129" s="121"/>
    </row>
    <row r="130" spans="1:58" ht="12.75">
      <c r="A130" s="145" t="s">
        <v>36</v>
      </c>
      <c r="B130" s="146" t="s">
        <v>37</v>
      </c>
      <c r="C130" s="147"/>
      <c r="D130" s="148"/>
      <c r="E130" s="149"/>
      <c r="F130" s="149"/>
      <c r="G130" s="150">
        <f>SUM(Z7:Z130)</f>
        <v>0</v>
      </c>
      <c r="H130" s="151"/>
      <c r="I130" s="152">
        <f>SUM(Y7:Y130)</f>
        <v>445.2288737500984</v>
      </c>
      <c r="J130" s="151"/>
      <c r="K130" s="152">
        <f>SUM(X7:X130)</f>
        <v>-324.1578499999949</v>
      </c>
      <c r="O130" s="111"/>
      <c r="BA130" s="153"/>
      <c r="BB130" s="153"/>
      <c r="BC130" s="153"/>
      <c r="BD130" s="153"/>
      <c r="BE130" s="153"/>
      <c r="BF130" s="153"/>
    </row>
    <row r="131" ht="12.75">
      <c r="E131" s="73"/>
    </row>
    <row r="132" spans="1:5" ht="12.75">
      <c r="A132" s="154"/>
      <c r="E132" s="73"/>
    </row>
    <row r="133" spans="1:7" ht="12.75">
      <c r="A133" s="155"/>
      <c r="B133" s="156"/>
      <c r="C133" s="157" t="s">
        <v>38</v>
      </c>
      <c r="D133" s="156"/>
      <c r="E133" s="158"/>
      <c r="F133" s="156"/>
      <c r="G133" s="159" t="s">
        <v>39</v>
      </c>
    </row>
    <row r="134" spans="1:7" ht="12.75">
      <c r="A134" s="160"/>
      <c r="B134" s="161"/>
      <c r="C134" s="162" t="s">
        <v>205</v>
      </c>
      <c r="D134" s="163"/>
      <c r="E134" s="164"/>
      <c r="F134" s="164"/>
      <c r="G134" s="165">
        <v>0</v>
      </c>
    </row>
    <row r="135" spans="1:7" ht="12.75">
      <c r="A135" s="160"/>
      <c r="B135" s="161"/>
      <c r="C135" s="162" t="s">
        <v>40</v>
      </c>
      <c r="D135" s="163"/>
      <c r="E135" s="164"/>
      <c r="F135" s="164"/>
      <c r="G135" s="165">
        <v>0</v>
      </c>
    </row>
    <row r="136" spans="1:7" ht="12.75">
      <c r="A136" s="160"/>
      <c r="B136" s="161"/>
      <c r="C136" s="162" t="s">
        <v>41</v>
      </c>
      <c r="D136" s="163"/>
      <c r="E136" s="164"/>
      <c r="F136" s="164"/>
      <c r="G136" s="165">
        <v>0</v>
      </c>
    </row>
    <row r="137" spans="1:7" ht="12.75">
      <c r="A137" s="160"/>
      <c r="B137" s="161"/>
      <c r="C137" s="162" t="s">
        <v>42</v>
      </c>
      <c r="D137" s="163"/>
      <c r="E137" s="164"/>
      <c r="F137" s="164"/>
      <c r="G137" s="165">
        <v>0</v>
      </c>
    </row>
    <row r="138" spans="1:7" ht="12.75">
      <c r="A138" s="160"/>
      <c r="B138" s="161"/>
      <c r="C138" s="162" t="s">
        <v>43</v>
      </c>
      <c r="D138" s="163"/>
      <c r="E138" s="164"/>
      <c r="F138" s="164"/>
      <c r="G138" s="165"/>
    </row>
    <row r="139" spans="1:7" ht="12.75">
      <c r="A139" s="160"/>
      <c r="B139" s="161"/>
      <c r="C139" s="162" t="s">
        <v>44</v>
      </c>
      <c r="D139" s="163"/>
      <c r="E139" s="164"/>
      <c r="F139" s="164"/>
      <c r="G139" s="165">
        <v>0</v>
      </c>
    </row>
    <row r="140" spans="1:7" ht="12.75">
      <c r="A140" s="160"/>
      <c r="B140" s="161"/>
      <c r="C140" s="162" t="s">
        <v>45</v>
      </c>
      <c r="D140" s="163"/>
      <c r="E140" s="164"/>
      <c r="F140" s="164"/>
      <c r="G140" s="165"/>
    </row>
    <row r="141" spans="1:7" ht="12.75">
      <c r="A141" s="160"/>
      <c r="B141" s="161"/>
      <c r="C141" s="162" t="s">
        <v>46</v>
      </c>
      <c r="D141" s="163"/>
      <c r="E141" s="164"/>
      <c r="F141" s="164"/>
      <c r="G141" s="165">
        <v>0</v>
      </c>
    </row>
    <row r="142" spans="1:7" ht="12.75">
      <c r="A142" s="166"/>
      <c r="B142" s="167" t="s">
        <v>39</v>
      </c>
      <c r="C142" s="168"/>
      <c r="D142" s="169"/>
      <c r="E142" s="170"/>
      <c r="F142" s="170"/>
      <c r="G142" s="171">
        <f>SUM(G134:G141)</f>
        <v>0</v>
      </c>
    </row>
    <row r="143" ht="12.75">
      <c r="E143" s="73"/>
    </row>
    <row r="144" ht="12.75">
      <c r="E144" s="73"/>
    </row>
    <row r="145" ht="12.75">
      <c r="E145" s="73"/>
    </row>
    <row r="146" spans="3:5" ht="12.75">
      <c r="C146" s="130"/>
      <c r="E146" s="73"/>
    </row>
    <row r="147" ht="12.75">
      <c r="E147" s="73"/>
    </row>
    <row r="148" ht="12.75">
      <c r="E148" s="73"/>
    </row>
    <row r="149" ht="12.75">
      <c r="E149" s="73"/>
    </row>
    <row r="150" ht="12.75">
      <c r="E150" s="73"/>
    </row>
    <row r="151" ht="12.75">
      <c r="E151" s="73"/>
    </row>
    <row r="152" ht="12.75">
      <c r="E152" s="73"/>
    </row>
    <row r="153" ht="12.75">
      <c r="E153" s="73"/>
    </row>
    <row r="154" ht="12.75">
      <c r="E154" s="73"/>
    </row>
    <row r="155" ht="12.75">
      <c r="E155" s="73"/>
    </row>
    <row r="156" ht="12.75">
      <c r="E156" s="73"/>
    </row>
    <row r="157" ht="12.75">
      <c r="E157" s="73"/>
    </row>
    <row r="158" ht="12.75">
      <c r="E158" s="73"/>
    </row>
    <row r="159" ht="12.75">
      <c r="E159" s="73"/>
    </row>
    <row r="160" spans="1:7" ht="12.75">
      <c r="A160" s="130"/>
      <c r="B160" s="130"/>
      <c r="C160" s="130"/>
      <c r="D160" s="130"/>
      <c r="E160" s="130"/>
      <c r="F160" s="130"/>
      <c r="G160" s="130"/>
    </row>
    <row r="161" spans="1:7" ht="12.75">
      <c r="A161" s="130"/>
      <c r="B161" s="130"/>
      <c r="C161" s="130"/>
      <c r="D161" s="130"/>
      <c r="E161" s="130"/>
      <c r="F161" s="130"/>
      <c r="G161" s="130"/>
    </row>
    <row r="162" spans="1:7" ht="12.75">
      <c r="A162" s="130"/>
      <c r="B162" s="130"/>
      <c r="C162" s="130"/>
      <c r="D162" s="130"/>
      <c r="E162" s="130"/>
      <c r="F162" s="130"/>
      <c r="G162" s="130"/>
    </row>
    <row r="163" spans="1:7" ht="12.75">
      <c r="A163" s="130"/>
      <c r="B163" s="130"/>
      <c r="C163" s="130"/>
      <c r="D163" s="130"/>
      <c r="E163" s="130"/>
      <c r="F163" s="130"/>
      <c r="G163" s="130"/>
    </row>
    <row r="164" ht="12.75">
      <c r="E164" s="73"/>
    </row>
    <row r="165" ht="12.75">
      <c r="E165" s="73"/>
    </row>
    <row r="166" ht="12.75">
      <c r="E166" s="73"/>
    </row>
    <row r="167" ht="12.75">
      <c r="E167" s="73"/>
    </row>
    <row r="168" ht="12.75">
      <c r="E168" s="73"/>
    </row>
    <row r="169" ht="12.75">
      <c r="E169" s="73"/>
    </row>
    <row r="170" ht="12.75">
      <c r="E170" s="73"/>
    </row>
    <row r="171" ht="12.75">
      <c r="E171" s="73"/>
    </row>
    <row r="172" ht="12.75">
      <c r="E172" s="73"/>
    </row>
    <row r="173" ht="12.75">
      <c r="E173" s="73"/>
    </row>
    <row r="174" ht="12.75">
      <c r="E174" s="73"/>
    </row>
    <row r="175" ht="12.75">
      <c r="E175" s="73"/>
    </row>
    <row r="176" ht="12.75">
      <c r="E176" s="73"/>
    </row>
    <row r="177" ht="12.75">
      <c r="E177" s="73"/>
    </row>
    <row r="178" ht="12.75">
      <c r="E178" s="73"/>
    </row>
    <row r="179" ht="12.75">
      <c r="E179" s="73"/>
    </row>
    <row r="180" ht="12.75">
      <c r="E180" s="73"/>
    </row>
    <row r="181" ht="12.75">
      <c r="E181" s="73"/>
    </row>
    <row r="182" ht="12.75">
      <c r="E182" s="73"/>
    </row>
    <row r="183" ht="12.75">
      <c r="E183" s="73"/>
    </row>
    <row r="184" ht="12.75">
      <c r="E184" s="73"/>
    </row>
    <row r="185" ht="12.75">
      <c r="E185" s="73"/>
    </row>
    <row r="186" ht="12.75">
      <c r="E186" s="73"/>
    </row>
    <row r="187" ht="12.75">
      <c r="E187" s="73"/>
    </row>
    <row r="188" ht="12.75">
      <c r="E188" s="73"/>
    </row>
    <row r="189" ht="12.75">
      <c r="E189" s="73"/>
    </row>
    <row r="190" ht="12.75">
      <c r="E190" s="73"/>
    </row>
    <row r="191" ht="12.75">
      <c r="E191" s="73"/>
    </row>
    <row r="192" ht="12.75">
      <c r="E192" s="73"/>
    </row>
    <row r="193" ht="12.75">
      <c r="E193" s="73"/>
    </row>
    <row r="194" ht="12.75">
      <c r="E194" s="73"/>
    </row>
    <row r="195" spans="1:2" ht="12.75">
      <c r="A195" s="172"/>
      <c r="B195" s="172"/>
    </row>
    <row r="196" spans="1:7" ht="12.75">
      <c r="A196" s="130"/>
      <c r="B196" s="130"/>
      <c r="C196" s="173"/>
      <c r="D196" s="173"/>
      <c r="E196" s="174"/>
      <c r="F196" s="173"/>
      <c r="G196" s="175"/>
    </row>
    <row r="197" spans="1:7" ht="12.75">
      <c r="A197" s="176"/>
      <c r="B197" s="176"/>
      <c r="C197" s="130"/>
      <c r="D197" s="130"/>
      <c r="E197" s="177"/>
      <c r="F197" s="130"/>
      <c r="G197" s="130"/>
    </row>
    <row r="198" spans="1:7" ht="12.75">
      <c r="A198" s="130"/>
      <c r="B198" s="130"/>
      <c r="C198" s="130"/>
      <c r="D198" s="130"/>
      <c r="E198" s="177"/>
      <c r="F198" s="130"/>
      <c r="G198" s="130"/>
    </row>
    <row r="199" spans="1:7" ht="12.75">
      <c r="A199" s="130"/>
      <c r="B199" s="130"/>
      <c r="C199" s="130"/>
      <c r="D199" s="130"/>
      <c r="E199" s="177"/>
      <c r="F199" s="130"/>
      <c r="G199" s="130"/>
    </row>
    <row r="200" spans="1:7" ht="12.75">
      <c r="A200" s="130"/>
      <c r="B200" s="130"/>
      <c r="C200" s="130"/>
      <c r="D200" s="130"/>
      <c r="E200" s="177"/>
      <c r="F200" s="130"/>
      <c r="G200" s="130"/>
    </row>
    <row r="201" spans="1:7" ht="12.75">
      <c r="A201" s="130"/>
      <c r="B201" s="130"/>
      <c r="C201" s="130"/>
      <c r="D201" s="130"/>
      <c r="E201" s="177"/>
      <c r="F201" s="130"/>
      <c r="G201" s="130"/>
    </row>
    <row r="202" spans="1:7" ht="12.75">
      <c r="A202" s="130"/>
      <c r="B202" s="130"/>
      <c r="C202" s="130"/>
      <c r="D202" s="130"/>
      <c r="E202" s="177"/>
      <c r="F202" s="130"/>
      <c r="G202" s="130"/>
    </row>
    <row r="203" spans="1:7" ht="12.75">
      <c r="A203" s="130"/>
      <c r="B203" s="130"/>
      <c r="C203" s="130"/>
      <c r="D203" s="130"/>
      <c r="E203" s="177"/>
      <c r="F203" s="130"/>
      <c r="G203" s="130"/>
    </row>
    <row r="204" spans="1:7" ht="12.75">
      <c r="A204" s="130"/>
      <c r="B204" s="130"/>
      <c r="C204" s="130"/>
      <c r="D204" s="130"/>
      <c r="E204" s="177"/>
      <c r="F204" s="130"/>
      <c r="G204" s="130"/>
    </row>
    <row r="205" spans="1:7" ht="12.75">
      <c r="A205" s="130"/>
      <c r="B205" s="130"/>
      <c r="C205" s="130"/>
      <c r="D205" s="130"/>
      <c r="E205" s="177"/>
      <c r="F205" s="130"/>
      <c r="G205" s="130"/>
    </row>
    <row r="206" spans="1:7" ht="12.75">
      <c r="A206" s="130"/>
      <c r="B206" s="130"/>
      <c r="C206" s="130"/>
      <c r="D206" s="130"/>
      <c r="E206" s="177"/>
      <c r="F206" s="130"/>
      <c r="G206" s="130"/>
    </row>
    <row r="207" spans="1:7" ht="12.75">
      <c r="A207" s="130"/>
      <c r="B207" s="130"/>
      <c r="C207" s="130"/>
      <c r="D207" s="130"/>
      <c r="E207" s="177"/>
      <c r="F207" s="130"/>
      <c r="G207" s="130"/>
    </row>
    <row r="208" spans="1:7" ht="12.75">
      <c r="A208" s="130"/>
      <c r="B208" s="130"/>
      <c r="C208" s="130"/>
      <c r="D208" s="130"/>
      <c r="E208" s="177"/>
      <c r="F208" s="130"/>
      <c r="G208" s="130"/>
    </row>
    <row r="209" spans="1:7" ht="12.75">
      <c r="A209" s="130"/>
      <c r="B209" s="130"/>
      <c r="C209" s="130"/>
      <c r="D209" s="130"/>
      <c r="E209" s="177"/>
      <c r="F209" s="130"/>
      <c r="G209" s="130"/>
    </row>
    <row r="1114" spans="1:7" ht="12.75">
      <c r="A1114" s="178"/>
      <c r="B1114" s="179"/>
      <c r="C1114" s="180" t="s">
        <v>40</v>
      </c>
      <c r="D1114" s="181"/>
      <c r="E1114" s="182"/>
      <c r="F1114" s="182"/>
      <c r="G1114" s="183">
        <v>100000</v>
      </c>
    </row>
    <row r="1115" spans="1:7" ht="12.75">
      <c r="A1115" s="178"/>
      <c r="B1115" s="179"/>
      <c r="C1115" s="180" t="s">
        <v>41</v>
      </c>
      <c r="D1115" s="181"/>
      <c r="E1115" s="182"/>
      <c r="F1115" s="182"/>
      <c r="G1115" s="183">
        <v>100000</v>
      </c>
    </row>
    <row r="1116" spans="1:7" ht="12.75">
      <c r="A1116" s="178"/>
      <c r="B1116" s="179"/>
      <c r="C1116" s="180" t="s">
        <v>42</v>
      </c>
      <c r="D1116" s="181"/>
      <c r="E1116" s="182"/>
      <c r="F1116" s="182"/>
      <c r="G1116" s="183">
        <v>100000</v>
      </c>
    </row>
    <row r="1117" spans="1:7" ht="12.75">
      <c r="A1117" s="178"/>
      <c r="B1117" s="179"/>
      <c r="C1117" s="180" t="s">
        <v>43</v>
      </c>
      <c r="D1117" s="181"/>
      <c r="E1117" s="182"/>
      <c r="F1117" s="182"/>
      <c r="G1117" s="183">
        <v>100000</v>
      </c>
    </row>
    <row r="1118" spans="1:7" ht="12.75">
      <c r="A1118" s="178"/>
      <c r="B1118" s="179"/>
      <c r="C1118" s="180" t="s">
        <v>44</v>
      </c>
      <c r="D1118" s="181"/>
      <c r="E1118" s="182"/>
      <c r="F1118" s="182"/>
      <c r="G1118" s="183">
        <v>100000</v>
      </c>
    </row>
    <row r="1119" spans="1:7" ht="12.75">
      <c r="A1119" s="178"/>
      <c r="B1119" s="179"/>
      <c r="C1119" s="180" t="s">
        <v>45</v>
      </c>
      <c r="D1119" s="181"/>
      <c r="E1119" s="182"/>
      <c r="F1119" s="182"/>
      <c r="G1119" s="183">
        <v>100000</v>
      </c>
    </row>
    <row r="1120" spans="1:7" ht="12.75">
      <c r="A1120" s="178"/>
      <c r="B1120" s="179"/>
      <c r="C1120" s="180" t="s">
        <v>46</v>
      </c>
      <c r="D1120" s="181"/>
      <c r="E1120" s="182"/>
      <c r="F1120" s="182"/>
      <c r="G1120" s="183">
        <v>100000</v>
      </c>
    </row>
  </sheetData>
  <mergeCells count="55">
    <mergeCell ref="C33:D33"/>
    <mergeCell ref="A1:G1"/>
    <mergeCell ref="C12:D12"/>
    <mergeCell ref="C16:D16"/>
    <mergeCell ref="C18:D18"/>
    <mergeCell ref="C20:D20"/>
    <mergeCell ref="C24:D24"/>
    <mergeCell ref="C26:D26"/>
    <mergeCell ref="C28:D28"/>
    <mergeCell ref="C30:D30"/>
    <mergeCell ref="C32:D32"/>
    <mergeCell ref="C37:G37"/>
    <mergeCell ref="C38:D38"/>
    <mergeCell ref="C40:G40"/>
    <mergeCell ref="C41:D41"/>
    <mergeCell ref="C44:D44"/>
    <mergeCell ref="C74:D74"/>
    <mergeCell ref="C76:G76"/>
    <mergeCell ref="C77:D77"/>
    <mergeCell ref="C48:G48"/>
    <mergeCell ref="C49:D49"/>
    <mergeCell ref="C50:D50"/>
    <mergeCell ref="C52:D52"/>
    <mergeCell ref="C53:D53"/>
    <mergeCell ref="C54:D54"/>
    <mergeCell ref="C55:D55"/>
    <mergeCell ref="C61:G61"/>
    <mergeCell ref="C62:D62"/>
    <mergeCell ref="C64:D64"/>
    <mergeCell ref="C68:D68"/>
    <mergeCell ref="C70:D70"/>
    <mergeCell ref="C72:D72"/>
    <mergeCell ref="C111:D111"/>
    <mergeCell ref="C112:D112"/>
    <mergeCell ref="C113:D113"/>
    <mergeCell ref="C99:D99"/>
    <mergeCell ref="C79:D79"/>
    <mergeCell ref="C81:D81"/>
    <mergeCell ref="C83:G83"/>
    <mergeCell ref="C84:D84"/>
    <mergeCell ref="C85:D85"/>
    <mergeCell ref="C104:D104"/>
    <mergeCell ref="C105:D105"/>
    <mergeCell ref="C107:G107"/>
    <mergeCell ref="C108:D108"/>
    <mergeCell ref="C110:G110"/>
    <mergeCell ref="C124:D124"/>
    <mergeCell ref="C126:D126"/>
    <mergeCell ref="C127:D127"/>
    <mergeCell ref="C114:D114"/>
    <mergeCell ref="C116:G116"/>
    <mergeCell ref="C117:D117"/>
    <mergeCell ref="C118:D118"/>
    <mergeCell ref="C119:D119"/>
    <mergeCell ref="C120:D120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16C6-8E70-40FE-A848-1844406D2998}">
  <dimension ref="A1:CZ1113"/>
  <sheetViews>
    <sheetView showGridLines="0" showZeros="0" tabSelected="1" workbookViewId="0" topLeftCell="A64">
      <selection activeCell="E122" sqref="E122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256" width="9.125" style="73" customWidth="1"/>
    <col min="257" max="257" width="4.375" style="73" customWidth="1"/>
    <col min="258" max="258" width="11.625" style="73" customWidth="1"/>
    <col min="259" max="259" width="40.375" style="73" customWidth="1"/>
    <col min="260" max="260" width="5.625" style="73" customWidth="1"/>
    <col min="261" max="261" width="8.625" style="73" customWidth="1"/>
    <col min="262" max="262" width="9.875" style="73" customWidth="1"/>
    <col min="263" max="263" width="13.875" style="73" customWidth="1"/>
    <col min="264" max="264" width="11.00390625" style="73" customWidth="1"/>
    <col min="265" max="265" width="9.75390625" style="73" customWidth="1"/>
    <col min="266" max="266" width="11.25390625" style="73" customWidth="1"/>
    <col min="267" max="267" width="10.375" style="73" customWidth="1"/>
    <col min="268" max="268" width="75.375" style="73" customWidth="1"/>
    <col min="269" max="269" width="45.25390625" style="73" customWidth="1"/>
    <col min="270" max="311" width="9.125" style="73" customWidth="1"/>
    <col min="312" max="312" width="62.25390625" style="73" customWidth="1"/>
    <col min="313" max="512" width="9.125" style="73" customWidth="1"/>
    <col min="513" max="513" width="4.375" style="73" customWidth="1"/>
    <col min="514" max="514" width="11.625" style="73" customWidth="1"/>
    <col min="515" max="515" width="40.375" style="73" customWidth="1"/>
    <col min="516" max="516" width="5.625" style="73" customWidth="1"/>
    <col min="517" max="517" width="8.625" style="73" customWidth="1"/>
    <col min="518" max="518" width="9.875" style="73" customWidth="1"/>
    <col min="519" max="519" width="13.875" style="73" customWidth="1"/>
    <col min="520" max="520" width="11.00390625" style="73" customWidth="1"/>
    <col min="521" max="521" width="9.75390625" style="73" customWidth="1"/>
    <col min="522" max="522" width="11.25390625" style="73" customWidth="1"/>
    <col min="523" max="523" width="10.375" style="73" customWidth="1"/>
    <col min="524" max="524" width="75.375" style="73" customWidth="1"/>
    <col min="525" max="525" width="45.25390625" style="73" customWidth="1"/>
    <col min="526" max="567" width="9.125" style="73" customWidth="1"/>
    <col min="568" max="568" width="62.25390625" style="73" customWidth="1"/>
    <col min="569" max="768" width="9.125" style="73" customWidth="1"/>
    <col min="769" max="769" width="4.375" style="73" customWidth="1"/>
    <col min="770" max="770" width="11.625" style="73" customWidth="1"/>
    <col min="771" max="771" width="40.375" style="73" customWidth="1"/>
    <col min="772" max="772" width="5.625" style="73" customWidth="1"/>
    <col min="773" max="773" width="8.625" style="73" customWidth="1"/>
    <col min="774" max="774" width="9.875" style="73" customWidth="1"/>
    <col min="775" max="775" width="13.875" style="73" customWidth="1"/>
    <col min="776" max="776" width="11.00390625" style="73" customWidth="1"/>
    <col min="777" max="777" width="9.75390625" style="73" customWidth="1"/>
    <col min="778" max="778" width="11.25390625" style="73" customWidth="1"/>
    <col min="779" max="779" width="10.375" style="73" customWidth="1"/>
    <col min="780" max="780" width="75.375" style="73" customWidth="1"/>
    <col min="781" max="781" width="45.25390625" style="73" customWidth="1"/>
    <col min="782" max="823" width="9.125" style="73" customWidth="1"/>
    <col min="824" max="824" width="62.25390625" style="73" customWidth="1"/>
    <col min="825" max="1024" width="9.125" style="73" customWidth="1"/>
    <col min="1025" max="1025" width="4.375" style="73" customWidth="1"/>
    <col min="1026" max="1026" width="11.625" style="73" customWidth="1"/>
    <col min="1027" max="1027" width="40.375" style="73" customWidth="1"/>
    <col min="1028" max="1028" width="5.625" style="73" customWidth="1"/>
    <col min="1029" max="1029" width="8.625" style="73" customWidth="1"/>
    <col min="1030" max="1030" width="9.875" style="73" customWidth="1"/>
    <col min="1031" max="1031" width="13.875" style="73" customWidth="1"/>
    <col min="1032" max="1032" width="11.00390625" style="73" customWidth="1"/>
    <col min="1033" max="1033" width="9.75390625" style="73" customWidth="1"/>
    <col min="1034" max="1034" width="11.25390625" style="73" customWidth="1"/>
    <col min="1035" max="1035" width="10.375" style="73" customWidth="1"/>
    <col min="1036" max="1036" width="75.375" style="73" customWidth="1"/>
    <col min="1037" max="1037" width="45.25390625" style="73" customWidth="1"/>
    <col min="1038" max="1079" width="9.125" style="73" customWidth="1"/>
    <col min="1080" max="1080" width="62.25390625" style="73" customWidth="1"/>
    <col min="1081" max="1280" width="9.125" style="73" customWidth="1"/>
    <col min="1281" max="1281" width="4.375" style="73" customWidth="1"/>
    <col min="1282" max="1282" width="11.625" style="73" customWidth="1"/>
    <col min="1283" max="1283" width="40.375" style="73" customWidth="1"/>
    <col min="1284" max="1284" width="5.625" style="73" customWidth="1"/>
    <col min="1285" max="1285" width="8.625" style="73" customWidth="1"/>
    <col min="1286" max="1286" width="9.875" style="73" customWidth="1"/>
    <col min="1287" max="1287" width="13.875" style="73" customWidth="1"/>
    <col min="1288" max="1288" width="11.00390625" style="73" customWidth="1"/>
    <col min="1289" max="1289" width="9.75390625" style="73" customWidth="1"/>
    <col min="1290" max="1290" width="11.25390625" style="73" customWidth="1"/>
    <col min="1291" max="1291" width="10.375" style="73" customWidth="1"/>
    <col min="1292" max="1292" width="75.375" style="73" customWidth="1"/>
    <col min="1293" max="1293" width="45.25390625" style="73" customWidth="1"/>
    <col min="1294" max="1335" width="9.125" style="73" customWidth="1"/>
    <col min="1336" max="1336" width="62.25390625" style="73" customWidth="1"/>
    <col min="1337" max="1536" width="9.125" style="73" customWidth="1"/>
    <col min="1537" max="1537" width="4.375" style="73" customWidth="1"/>
    <col min="1538" max="1538" width="11.625" style="73" customWidth="1"/>
    <col min="1539" max="1539" width="40.375" style="73" customWidth="1"/>
    <col min="1540" max="1540" width="5.625" style="73" customWidth="1"/>
    <col min="1541" max="1541" width="8.625" style="73" customWidth="1"/>
    <col min="1542" max="1542" width="9.875" style="73" customWidth="1"/>
    <col min="1543" max="1543" width="13.875" style="73" customWidth="1"/>
    <col min="1544" max="1544" width="11.00390625" style="73" customWidth="1"/>
    <col min="1545" max="1545" width="9.75390625" style="73" customWidth="1"/>
    <col min="1546" max="1546" width="11.25390625" style="73" customWidth="1"/>
    <col min="1547" max="1547" width="10.375" style="73" customWidth="1"/>
    <col min="1548" max="1548" width="75.375" style="73" customWidth="1"/>
    <col min="1549" max="1549" width="45.25390625" style="73" customWidth="1"/>
    <col min="1550" max="1591" width="9.125" style="73" customWidth="1"/>
    <col min="1592" max="1592" width="62.25390625" style="73" customWidth="1"/>
    <col min="1593" max="1792" width="9.125" style="73" customWidth="1"/>
    <col min="1793" max="1793" width="4.375" style="73" customWidth="1"/>
    <col min="1794" max="1794" width="11.625" style="73" customWidth="1"/>
    <col min="1795" max="1795" width="40.375" style="73" customWidth="1"/>
    <col min="1796" max="1796" width="5.625" style="73" customWidth="1"/>
    <col min="1797" max="1797" width="8.625" style="73" customWidth="1"/>
    <col min="1798" max="1798" width="9.875" style="73" customWidth="1"/>
    <col min="1799" max="1799" width="13.875" style="73" customWidth="1"/>
    <col min="1800" max="1800" width="11.00390625" style="73" customWidth="1"/>
    <col min="1801" max="1801" width="9.75390625" style="73" customWidth="1"/>
    <col min="1802" max="1802" width="11.25390625" style="73" customWidth="1"/>
    <col min="1803" max="1803" width="10.375" style="73" customWidth="1"/>
    <col min="1804" max="1804" width="75.375" style="73" customWidth="1"/>
    <col min="1805" max="1805" width="45.25390625" style="73" customWidth="1"/>
    <col min="1806" max="1847" width="9.125" style="73" customWidth="1"/>
    <col min="1848" max="1848" width="62.25390625" style="73" customWidth="1"/>
    <col min="1849" max="2048" width="9.125" style="73" customWidth="1"/>
    <col min="2049" max="2049" width="4.375" style="73" customWidth="1"/>
    <col min="2050" max="2050" width="11.625" style="73" customWidth="1"/>
    <col min="2051" max="2051" width="40.375" style="73" customWidth="1"/>
    <col min="2052" max="2052" width="5.625" style="73" customWidth="1"/>
    <col min="2053" max="2053" width="8.625" style="73" customWidth="1"/>
    <col min="2054" max="2054" width="9.875" style="73" customWidth="1"/>
    <col min="2055" max="2055" width="13.875" style="73" customWidth="1"/>
    <col min="2056" max="2056" width="11.00390625" style="73" customWidth="1"/>
    <col min="2057" max="2057" width="9.75390625" style="73" customWidth="1"/>
    <col min="2058" max="2058" width="11.25390625" style="73" customWidth="1"/>
    <col min="2059" max="2059" width="10.375" style="73" customWidth="1"/>
    <col min="2060" max="2060" width="75.375" style="73" customWidth="1"/>
    <col min="2061" max="2061" width="45.25390625" style="73" customWidth="1"/>
    <col min="2062" max="2103" width="9.125" style="73" customWidth="1"/>
    <col min="2104" max="2104" width="62.25390625" style="73" customWidth="1"/>
    <col min="2105" max="2304" width="9.125" style="73" customWidth="1"/>
    <col min="2305" max="2305" width="4.375" style="73" customWidth="1"/>
    <col min="2306" max="2306" width="11.625" style="73" customWidth="1"/>
    <col min="2307" max="2307" width="40.375" style="73" customWidth="1"/>
    <col min="2308" max="2308" width="5.625" style="73" customWidth="1"/>
    <col min="2309" max="2309" width="8.625" style="73" customWidth="1"/>
    <col min="2310" max="2310" width="9.875" style="73" customWidth="1"/>
    <col min="2311" max="2311" width="13.875" style="73" customWidth="1"/>
    <col min="2312" max="2312" width="11.00390625" style="73" customWidth="1"/>
    <col min="2313" max="2313" width="9.75390625" style="73" customWidth="1"/>
    <col min="2314" max="2314" width="11.25390625" style="73" customWidth="1"/>
    <col min="2315" max="2315" width="10.375" style="73" customWidth="1"/>
    <col min="2316" max="2316" width="75.375" style="73" customWidth="1"/>
    <col min="2317" max="2317" width="45.25390625" style="73" customWidth="1"/>
    <col min="2318" max="2359" width="9.125" style="73" customWidth="1"/>
    <col min="2360" max="2360" width="62.25390625" style="73" customWidth="1"/>
    <col min="2361" max="2560" width="9.125" style="73" customWidth="1"/>
    <col min="2561" max="2561" width="4.375" style="73" customWidth="1"/>
    <col min="2562" max="2562" width="11.625" style="73" customWidth="1"/>
    <col min="2563" max="2563" width="40.375" style="73" customWidth="1"/>
    <col min="2564" max="2564" width="5.625" style="73" customWidth="1"/>
    <col min="2565" max="2565" width="8.625" style="73" customWidth="1"/>
    <col min="2566" max="2566" width="9.875" style="73" customWidth="1"/>
    <col min="2567" max="2567" width="13.875" style="73" customWidth="1"/>
    <col min="2568" max="2568" width="11.00390625" style="73" customWidth="1"/>
    <col min="2569" max="2569" width="9.75390625" style="73" customWidth="1"/>
    <col min="2570" max="2570" width="11.25390625" style="73" customWidth="1"/>
    <col min="2571" max="2571" width="10.375" style="73" customWidth="1"/>
    <col min="2572" max="2572" width="75.375" style="73" customWidth="1"/>
    <col min="2573" max="2573" width="45.25390625" style="73" customWidth="1"/>
    <col min="2574" max="2615" width="9.125" style="73" customWidth="1"/>
    <col min="2616" max="2616" width="62.25390625" style="73" customWidth="1"/>
    <col min="2617" max="2816" width="9.125" style="73" customWidth="1"/>
    <col min="2817" max="2817" width="4.375" style="73" customWidth="1"/>
    <col min="2818" max="2818" width="11.625" style="73" customWidth="1"/>
    <col min="2819" max="2819" width="40.375" style="73" customWidth="1"/>
    <col min="2820" max="2820" width="5.625" style="73" customWidth="1"/>
    <col min="2821" max="2821" width="8.625" style="73" customWidth="1"/>
    <col min="2822" max="2822" width="9.875" style="73" customWidth="1"/>
    <col min="2823" max="2823" width="13.875" style="73" customWidth="1"/>
    <col min="2824" max="2824" width="11.00390625" style="73" customWidth="1"/>
    <col min="2825" max="2825" width="9.75390625" style="73" customWidth="1"/>
    <col min="2826" max="2826" width="11.25390625" style="73" customWidth="1"/>
    <col min="2827" max="2827" width="10.375" style="73" customWidth="1"/>
    <col min="2828" max="2828" width="75.375" style="73" customWidth="1"/>
    <col min="2829" max="2829" width="45.25390625" style="73" customWidth="1"/>
    <col min="2830" max="2871" width="9.125" style="73" customWidth="1"/>
    <col min="2872" max="2872" width="62.25390625" style="73" customWidth="1"/>
    <col min="2873" max="3072" width="9.125" style="73" customWidth="1"/>
    <col min="3073" max="3073" width="4.375" style="73" customWidth="1"/>
    <col min="3074" max="3074" width="11.625" style="73" customWidth="1"/>
    <col min="3075" max="3075" width="40.375" style="73" customWidth="1"/>
    <col min="3076" max="3076" width="5.625" style="73" customWidth="1"/>
    <col min="3077" max="3077" width="8.625" style="73" customWidth="1"/>
    <col min="3078" max="3078" width="9.875" style="73" customWidth="1"/>
    <col min="3079" max="3079" width="13.875" style="73" customWidth="1"/>
    <col min="3080" max="3080" width="11.00390625" style="73" customWidth="1"/>
    <col min="3081" max="3081" width="9.75390625" style="73" customWidth="1"/>
    <col min="3082" max="3082" width="11.25390625" style="73" customWidth="1"/>
    <col min="3083" max="3083" width="10.375" style="73" customWidth="1"/>
    <col min="3084" max="3084" width="75.375" style="73" customWidth="1"/>
    <col min="3085" max="3085" width="45.25390625" style="73" customWidth="1"/>
    <col min="3086" max="3127" width="9.125" style="73" customWidth="1"/>
    <col min="3128" max="3128" width="62.25390625" style="73" customWidth="1"/>
    <col min="3129" max="3328" width="9.125" style="73" customWidth="1"/>
    <col min="3329" max="3329" width="4.375" style="73" customWidth="1"/>
    <col min="3330" max="3330" width="11.625" style="73" customWidth="1"/>
    <col min="3331" max="3331" width="40.375" style="73" customWidth="1"/>
    <col min="3332" max="3332" width="5.625" style="73" customWidth="1"/>
    <col min="3333" max="3333" width="8.625" style="73" customWidth="1"/>
    <col min="3334" max="3334" width="9.875" style="73" customWidth="1"/>
    <col min="3335" max="3335" width="13.875" style="73" customWidth="1"/>
    <col min="3336" max="3336" width="11.00390625" style="73" customWidth="1"/>
    <col min="3337" max="3337" width="9.75390625" style="73" customWidth="1"/>
    <col min="3338" max="3338" width="11.25390625" style="73" customWidth="1"/>
    <col min="3339" max="3339" width="10.375" style="73" customWidth="1"/>
    <col min="3340" max="3340" width="75.375" style="73" customWidth="1"/>
    <col min="3341" max="3341" width="45.25390625" style="73" customWidth="1"/>
    <col min="3342" max="3383" width="9.125" style="73" customWidth="1"/>
    <col min="3384" max="3384" width="62.25390625" style="73" customWidth="1"/>
    <col min="3385" max="3584" width="9.125" style="73" customWidth="1"/>
    <col min="3585" max="3585" width="4.375" style="73" customWidth="1"/>
    <col min="3586" max="3586" width="11.625" style="73" customWidth="1"/>
    <col min="3587" max="3587" width="40.375" style="73" customWidth="1"/>
    <col min="3588" max="3588" width="5.625" style="73" customWidth="1"/>
    <col min="3589" max="3589" width="8.625" style="73" customWidth="1"/>
    <col min="3590" max="3590" width="9.875" style="73" customWidth="1"/>
    <col min="3591" max="3591" width="13.875" style="73" customWidth="1"/>
    <col min="3592" max="3592" width="11.00390625" style="73" customWidth="1"/>
    <col min="3593" max="3593" width="9.75390625" style="73" customWidth="1"/>
    <col min="3594" max="3594" width="11.25390625" style="73" customWidth="1"/>
    <col min="3595" max="3595" width="10.375" style="73" customWidth="1"/>
    <col min="3596" max="3596" width="75.375" style="73" customWidth="1"/>
    <col min="3597" max="3597" width="45.25390625" style="73" customWidth="1"/>
    <col min="3598" max="3639" width="9.125" style="73" customWidth="1"/>
    <col min="3640" max="3640" width="62.25390625" style="73" customWidth="1"/>
    <col min="3641" max="3840" width="9.125" style="73" customWidth="1"/>
    <col min="3841" max="3841" width="4.375" style="73" customWidth="1"/>
    <col min="3842" max="3842" width="11.625" style="73" customWidth="1"/>
    <col min="3843" max="3843" width="40.375" style="73" customWidth="1"/>
    <col min="3844" max="3844" width="5.625" style="73" customWidth="1"/>
    <col min="3845" max="3845" width="8.625" style="73" customWidth="1"/>
    <col min="3846" max="3846" width="9.875" style="73" customWidth="1"/>
    <col min="3847" max="3847" width="13.875" style="73" customWidth="1"/>
    <col min="3848" max="3848" width="11.00390625" style="73" customWidth="1"/>
    <col min="3849" max="3849" width="9.75390625" style="73" customWidth="1"/>
    <col min="3850" max="3850" width="11.25390625" style="73" customWidth="1"/>
    <col min="3851" max="3851" width="10.375" style="73" customWidth="1"/>
    <col min="3852" max="3852" width="75.375" style="73" customWidth="1"/>
    <col min="3853" max="3853" width="45.25390625" style="73" customWidth="1"/>
    <col min="3854" max="3895" width="9.125" style="73" customWidth="1"/>
    <col min="3896" max="3896" width="62.25390625" style="73" customWidth="1"/>
    <col min="3897" max="4096" width="9.125" style="73" customWidth="1"/>
    <col min="4097" max="4097" width="4.375" style="73" customWidth="1"/>
    <col min="4098" max="4098" width="11.625" style="73" customWidth="1"/>
    <col min="4099" max="4099" width="40.375" style="73" customWidth="1"/>
    <col min="4100" max="4100" width="5.625" style="73" customWidth="1"/>
    <col min="4101" max="4101" width="8.625" style="73" customWidth="1"/>
    <col min="4102" max="4102" width="9.875" style="73" customWidth="1"/>
    <col min="4103" max="4103" width="13.875" style="73" customWidth="1"/>
    <col min="4104" max="4104" width="11.00390625" style="73" customWidth="1"/>
    <col min="4105" max="4105" width="9.75390625" style="73" customWidth="1"/>
    <col min="4106" max="4106" width="11.25390625" style="73" customWidth="1"/>
    <col min="4107" max="4107" width="10.375" style="73" customWidth="1"/>
    <col min="4108" max="4108" width="75.375" style="73" customWidth="1"/>
    <col min="4109" max="4109" width="45.25390625" style="73" customWidth="1"/>
    <col min="4110" max="4151" width="9.125" style="73" customWidth="1"/>
    <col min="4152" max="4152" width="62.25390625" style="73" customWidth="1"/>
    <col min="4153" max="4352" width="9.125" style="73" customWidth="1"/>
    <col min="4353" max="4353" width="4.375" style="73" customWidth="1"/>
    <col min="4354" max="4354" width="11.625" style="73" customWidth="1"/>
    <col min="4355" max="4355" width="40.375" style="73" customWidth="1"/>
    <col min="4356" max="4356" width="5.625" style="73" customWidth="1"/>
    <col min="4357" max="4357" width="8.625" style="73" customWidth="1"/>
    <col min="4358" max="4358" width="9.875" style="73" customWidth="1"/>
    <col min="4359" max="4359" width="13.875" style="73" customWidth="1"/>
    <col min="4360" max="4360" width="11.00390625" style="73" customWidth="1"/>
    <col min="4361" max="4361" width="9.75390625" style="73" customWidth="1"/>
    <col min="4362" max="4362" width="11.25390625" style="73" customWidth="1"/>
    <col min="4363" max="4363" width="10.375" style="73" customWidth="1"/>
    <col min="4364" max="4364" width="75.375" style="73" customWidth="1"/>
    <col min="4365" max="4365" width="45.25390625" style="73" customWidth="1"/>
    <col min="4366" max="4407" width="9.125" style="73" customWidth="1"/>
    <col min="4408" max="4408" width="62.25390625" style="73" customWidth="1"/>
    <col min="4409" max="4608" width="9.125" style="73" customWidth="1"/>
    <col min="4609" max="4609" width="4.375" style="73" customWidth="1"/>
    <col min="4610" max="4610" width="11.625" style="73" customWidth="1"/>
    <col min="4611" max="4611" width="40.375" style="73" customWidth="1"/>
    <col min="4612" max="4612" width="5.625" style="73" customWidth="1"/>
    <col min="4613" max="4613" width="8.625" style="73" customWidth="1"/>
    <col min="4614" max="4614" width="9.875" style="73" customWidth="1"/>
    <col min="4615" max="4615" width="13.875" style="73" customWidth="1"/>
    <col min="4616" max="4616" width="11.00390625" style="73" customWidth="1"/>
    <col min="4617" max="4617" width="9.75390625" style="73" customWidth="1"/>
    <col min="4618" max="4618" width="11.25390625" style="73" customWidth="1"/>
    <col min="4619" max="4619" width="10.375" style="73" customWidth="1"/>
    <col min="4620" max="4620" width="75.375" style="73" customWidth="1"/>
    <col min="4621" max="4621" width="45.25390625" style="73" customWidth="1"/>
    <col min="4622" max="4663" width="9.125" style="73" customWidth="1"/>
    <col min="4664" max="4664" width="62.25390625" style="73" customWidth="1"/>
    <col min="4665" max="4864" width="9.125" style="73" customWidth="1"/>
    <col min="4865" max="4865" width="4.375" style="73" customWidth="1"/>
    <col min="4866" max="4866" width="11.625" style="73" customWidth="1"/>
    <col min="4867" max="4867" width="40.375" style="73" customWidth="1"/>
    <col min="4868" max="4868" width="5.625" style="73" customWidth="1"/>
    <col min="4869" max="4869" width="8.625" style="73" customWidth="1"/>
    <col min="4870" max="4870" width="9.875" style="73" customWidth="1"/>
    <col min="4871" max="4871" width="13.875" style="73" customWidth="1"/>
    <col min="4872" max="4872" width="11.00390625" style="73" customWidth="1"/>
    <col min="4873" max="4873" width="9.75390625" style="73" customWidth="1"/>
    <col min="4874" max="4874" width="11.25390625" style="73" customWidth="1"/>
    <col min="4875" max="4875" width="10.375" style="73" customWidth="1"/>
    <col min="4876" max="4876" width="75.375" style="73" customWidth="1"/>
    <col min="4877" max="4877" width="45.25390625" style="73" customWidth="1"/>
    <col min="4878" max="4919" width="9.125" style="73" customWidth="1"/>
    <col min="4920" max="4920" width="62.25390625" style="73" customWidth="1"/>
    <col min="4921" max="5120" width="9.125" style="73" customWidth="1"/>
    <col min="5121" max="5121" width="4.375" style="73" customWidth="1"/>
    <col min="5122" max="5122" width="11.625" style="73" customWidth="1"/>
    <col min="5123" max="5123" width="40.375" style="73" customWidth="1"/>
    <col min="5124" max="5124" width="5.625" style="73" customWidth="1"/>
    <col min="5125" max="5125" width="8.625" style="73" customWidth="1"/>
    <col min="5126" max="5126" width="9.875" style="73" customWidth="1"/>
    <col min="5127" max="5127" width="13.875" style="73" customWidth="1"/>
    <col min="5128" max="5128" width="11.00390625" style="73" customWidth="1"/>
    <col min="5129" max="5129" width="9.75390625" style="73" customWidth="1"/>
    <col min="5130" max="5130" width="11.25390625" style="73" customWidth="1"/>
    <col min="5131" max="5131" width="10.375" style="73" customWidth="1"/>
    <col min="5132" max="5132" width="75.375" style="73" customWidth="1"/>
    <col min="5133" max="5133" width="45.25390625" style="73" customWidth="1"/>
    <col min="5134" max="5175" width="9.125" style="73" customWidth="1"/>
    <col min="5176" max="5176" width="62.25390625" style="73" customWidth="1"/>
    <col min="5177" max="5376" width="9.125" style="73" customWidth="1"/>
    <col min="5377" max="5377" width="4.375" style="73" customWidth="1"/>
    <col min="5378" max="5378" width="11.625" style="73" customWidth="1"/>
    <col min="5379" max="5379" width="40.375" style="73" customWidth="1"/>
    <col min="5380" max="5380" width="5.625" style="73" customWidth="1"/>
    <col min="5381" max="5381" width="8.625" style="73" customWidth="1"/>
    <col min="5382" max="5382" width="9.875" style="73" customWidth="1"/>
    <col min="5383" max="5383" width="13.875" style="73" customWidth="1"/>
    <col min="5384" max="5384" width="11.00390625" style="73" customWidth="1"/>
    <col min="5385" max="5385" width="9.75390625" style="73" customWidth="1"/>
    <col min="5386" max="5386" width="11.25390625" style="73" customWidth="1"/>
    <col min="5387" max="5387" width="10.375" style="73" customWidth="1"/>
    <col min="5388" max="5388" width="75.375" style="73" customWidth="1"/>
    <col min="5389" max="5389" width="45.25390625" style="73" customWidth="1"/>
    <col min="5390" max="5431" width="9.125" style="73" customWidth="1"/>
    <col min="5432" max="5432" width="62.25390625" style="73" customWidth="1"/>
    <col min="5433" max="5632" width="9.125" style="73" customWidth="1"/>
    <col min="5633" max="5633" width="4.375" style="73" customWidth="1"/>
    <col min="5634" max="5634" width="11.625" style="73" customWidth="1"/>
    <col min="5635" max="5635" width="40.375" style="73" customWidth="1"/>
    <col min="5636" max="5636" width="5.625" style="73" customWidth="1"/>
    <col min="5637" max="5637" width="8.625" style="73" customWidth="1"/>
    <col min="5638" max="5638" width="9.875" style="73" customWidth="1"/>
    <col min="5639" max="5639" width="13.875" style="73" customWidth="1"/>
    <col min="5640" max="5640" width="11.00390625" style="73" customWidth="1"/>
    <col min="5641" max="5641" width="9.75390625" style="73" customWidth="1"/>
    <col min="5642" max="5642" width="11.25390625" style="73" customWidth="1"/>
    <col min="5643" max="5643" width="10.375" style="73" customWidth="1"/>
    <col min="5644" max="5644" width="75.375" style="73" customWidth="1"/>
    <col min="5645" max="5645" width="45.25390625" style="73" customWidth="1"/>
    <col min="5646" max="5687" width="9.125" style="73" customWidth="1"/>
    <col min="5688" max="5688" width="62.25390625" style="73" customWidth="1"/>
    <col min="5689" max="5888" width="9.125" style="73" customWidth="1"/>
    <col min="5889" max="5889" width="4.375" style="73" customWidth="1"/>
    <col min="5890" max="5890" width="11.625" style="73" customWidth="1"/>
    <col min="5891" max="5891" width="40.375" style="73" customWidth="1"/>
    <col min="5892" max="5892" width="5.625" style="73" customWidth="1"/>
    <col min="5893" max="5893" width="8.625" style="73" customWidth="1"/>
    <col min="5894" max="5894" width="9.875" style="73" customWidth="1"/>
    <col min="5895" max="5895" width="13.875" style="73" customWidth="1"/>
    <col min="5896" max="5896" width="11.00390625" style="73" customWidth="1"/>
    <col min="5897" max="5897" width="9.75390625" style="73" customWidth="1"/>
    <col min="5898" max="5898" width="11.25390625" style="73" customWidth="1"/>
    <col min="5899" max="5899" width="10.375" style="73" customWidth="1"/>
    <col min="5900" max="5900" width="75.375" style="73" customWidth="1"/>
    <col min="5901" max="5901" width="45.25390625" style="73" customWidth="1"/>
    <col min="5902" max="5943" width="9.125" style="73" customWidth="1"/>
    <col min="5944" max="5944" width="62.25390625" style="73" customWidth="1"/>
    <col min="5945" max="6144" width="9.125" style="73" customWidth="1"/>
    <col min="6145" max="6145" width="4.375" style="73" customWidth="1"/>
    <col min="6146" max="6146" width="11.625" style="73" customWidth="1"/>
    <col min="6147" max="6147" width="40.375" style="73" customWidth="1"/>
    <col min="6148" max="6148" width="5.625" style="73" customWidth="1"/>
    <col min="6149" max="6149" width="8.625" style="73" customWidth="1"/>
    <col min="6150" max="6150" width="9.875" style="73" customWidth="1"/>
    <col min="6151" max="6151" width="13.875" style="73" customWidth="1"/>
    <col min="6152" max="6152" width="11.00390625" style="73" customWidth="1"/>
    <col min="6153" max="6153" width="9.75390625" style="73" customWidth="1"/>
    <col min="6154" max="6154" width="11.25390625" style="73" customWidth="1"/>
    <col min="6155" max="6155" width="10.375" style="73" customWidth="1"/>
    <col min="6156" max="6156" width="75.375" style="73" customWidth="1"/>
    <col min="6157" max="6157" width="45.25390625" style="73" customWidth="1"/>
    <col min="6158" max="6199" width="9.125" style="73" customWidth="1"/>
    <col min="6200" max="6200" width="62.25390625" style="73" customWidth="1"/>
    <col min="6201" max="6400" width="9.125" style="73" customWidth="1"/>
    <col min="6401" max="6401" width="4.375" style="73" customWidth="1"/>
    <col min="6402" max="6402" width="11.625" style="73" customWidth="1"/>
    <col min="6403" max="6403" width="40.375" style="73" customWidth="1"/>
    <col min="6404" max="6404" width="5.625" style="73" customWidth="1"/>
    <col min="6405" max="6405" width="8.625" style="73" customWidth="1"/>
    <col min="6406" max="6406" width="9.875" style="73" customWidth="1"/>
    <col min="6407" max="6407" width="13.875" style="73" customWidth="1"/>
    <col min="6408" max="6408" width="11.00390625" style="73" customWidth="1"/>
    <col min="6409" max="6409" width="9.75390625" style="73" customWidth="1"/>
    <col min="6410" max="6410" width="11.25390625" style="73" customWidth="1"/>
    <col min="6411" max="6411" width="10.375" style="73" customWidth="1"/>
    <col min="6412" max="6412" width="75.375" style="73" customWidth="1"/>
    <col min="6413" max="6413" width="45.25390625" style="73" customWidth="1"/>
    <col min="6414" max="6455" width="9.125" style="73" customWidth="1"/>
    <col min="6456" max="6456" width="62.25390625" style="73" customWidth="1"/>
    <col min="6457" max="6656" width="9.125" style="73" customWidth="1"/>
    <col min="6657" max="6657" width="4.375" style="73" customWidth="1"/>
    <col min="6658" max="6658" width="11.625" style="73" customWidth="1"/>
    <col min="6659" max="6659" width="40.375" style="73" customWidth="1"/>
    <col min="6660" max="6660" width="5.625" style="73" customWidth="1"/>
    <col min="6661" max="6661" width="8.625" style="73" customWidth="1"/>
    <col min="6662" max="6662" width="9.875" style="73" customWidth="1"/>
    <col min="6663" max="6663" width="13.875" style="73" customWidth="1"/>
    <col min="6664" max="6664" width="11.00390625" style="73" customWidth="1"/>
    <col min="6665" max="6665" width="9.75390625" style="73" customWidth="1"/>
    <col min="6666" max="6666" width="11.25390625" style="73" customWidth="1"/>
    <col min="6667" max="6667" width="10.375" style="73" customWidth="1"/>
    <col min="6668" max="6668" width="75.375" style="73" customWidth="1"/>
    <col min="6669" max="6669" width="45.25390625" style="73" customWidth="1"/>
    <col min="6670" max="6711" width="9.125" style="73" customWidth="1"/>
    <col min="6712" max="6712" width="62.25390625" style="73" customWidth="1"/>
    <col min="6713" max="6912" width="9.125" style="73" customWidth="1"/>
    <col min="6913" max="6913" width="4.375" style="73" customWidth="1"/>
    <col min="6914" max="6914" width="11.625" style="73" customWidth="1"/>
    <col min="6915" max="6915" width="40.375" style="73" customWidth="1"/>
    <col min="6916" max="6916" width="5.625" style="73" customWidth="1"/>
    <col min="6917" max="6917" width="8.625" style="73" customWidth="1"/>
    <col min="6918" max="6918" width="9.875" style="73" customWidth="1"/>
    <col min="6919" max="6919" width="13.875" style="73" customWidth="1"/>
    <col min="6920" max="6920" width="11.00390625" style="73" customWidth="1"/>
    <col min="6921" max="6921" width="9.75390625" style="73" customWidth="1"/>
    <col min="6922" max="6922" width="11.25390625" style="73" customWidth="1"/>
    <col min="6923" max="6923" width="10.375" style="73" customWidth="1"/>
    <col min="6924" max="6924" width="75.375" style="73" customWidth="1"/>
    <col min="6925" max="6925" width="45.25390625" style="73" customWidth="1"/>
    <col min="6926" max="6967" width="9.125" style="73" customWidth="1"/>
    <col min="6968" max="6968" width="62.25390625" style="73" customWidth="1"/>
    <col min="6969" max="7168" width="9.125" style="73" customWidth="1"/>
    <col min="7169" max="7169" width="4.375" style="73" customWidth="1"/>
    <col min="7170" max="7170" width="11.625" style="73" customWidth="1"/>
    <col min="7171" max="7171" width="40.375" style="73" customWidth="1"/>
    <col min="7172" max="7172" width="5.625" style="73" customWidth="1"/>
    <col min="7173" max="7173" width="8.625" style="73" customWidth="1"/>
    <col min="7174" max="7174" width="9.875" style="73" customWidth="1"/>
    <col min="7175" max="7175" width="13.875" style="73" customWidth="1"/>
    <col min="7176" max="7176" width="11.00390625" style="73" customWidth="1"/>
    <col min="7177" max="7177" width="9.75390625" style="73" customWidth="1"/>
    <col min="7178" max="7178" width="11.25390625" style="73" customWidth="1"/>
    <col min="7179" max="7179" width="10.375" style="73" customWidth="1"/>
    <col min="7180" max="7180" width="75.375" style="73" customWidth="1"/>
    <col min="7181" max="7181" width="45.25390625" style="73" customWidth="1"/>
    <col min="7182" max="7223" width="9.125" style="73" customWidth="1"/>
    <col min="7224" max="7224" width="62.25390625" style="73" customWidth="1"/>
    <col min="7225" max="7424" width="9.125" style="73" customWidth="1"/>
    <col min="7425" max="7425" width="4.375" style="73" customWidth="1"/>
    <col min="7426" max="7426" width="11.625" style="73" customWidth="1"/>
    <col min="7427" max="7427" width="40.375" style="73" customWidth="1"/>
    <col min="7428" max="7428" width="5.625" style="73" customWidth="1"/>
    <col min="7429" max="7429" width="8.625" style="73" customWidth="1"/>
    <col min="7430" max="7430" width="9.875" style="73" customWidth="1"/>
    <col min="7431" max="7431" width="13.875" style="73" customWidth="1"/>
    <col min="7432" max="7432" width="11.00390625" style="73" customWidth="1"/>
    <col min="7433" max="7433" width="9.75390625" style="73" customWidth="1"/>
    <col min="7434" max="7434" width="11.25390625" style="73" customWidth="1"/>
    <col min="7435" max="7435" width="10.375" style="73" customWidth="1"/>
    <col min="7436" max="7436" width="75.375" style="73" customWidth="1"/>
    <col min="7437" max="7437" width="45.25390625" style="73" customWidth="1"/>
    <col min="7438" max="7479" width="9.125" style="73" customWidth="1"/>
    <col min="7480" max="7480" width="62.25390625" style="73" customWidth="1"/>
    <col min="7481" max="7680" width="9.125" style="73" customWidth="1"/>
    <col min="7681" max="7681" width="4.375" style="73" customWidth="1"/>
    <col min="7682" max="7682" width="11.625" style="73" customWidth="1"/>
    <col min="7683" max="7683" width="40.375" style="73" customWidth="1"/>
    <col min="7684" max="7684" width="5.625" style="73" customWidth="1"/>
    <col min="7685" max="7685" width="8.625" style="73" customWidth="1"/>
    <col min="7686" max="7686" width="9.875" style="73" customWidth="1"/>
    <col min="7687" max="7687" width="13.875" style="73" customWidth="1"/>
    <col min="7688" max="7688" width="11.00390625" style="73" customWidth="1"/>
    <col min="7689" max="7689" width="9.75390625" style="73" customWidth="1"/>
    <col min="7690" max="7690" width="11.25390625" style="73" customWidth="1"/>
    <col min="7691" max="7691" width="10.375" style="73" customWidth="1"/>
    <col min="7692" max="7692" width="75.375" style="73" customWidth="1"/>
    <col min="7693" max="7693" width="45.25390625" style="73" customWidth="1"/>
    <col min="7694" max="7735" width="9.125" style="73" customWidth="1"/>
    <col min="7736" max="7736" width="62.25390625" style="73" customWidth="1"/>
    <col min="7737" max="7936" width="9.125" style="73" customWidth="1"/>
    <col min="7937" max="7937" width="4.375" style="73" customWidth="1"/>
    <col min="7938" max="7938" width="11.625" style="73" customWidth="1"/>
    <col min="7939" max="7939" width="40.375" style="73" customWidth="1"/>
    <col min="7940" max="7940" width="5.625" style="73" customWidth="1"/>
    <col min="7941" max="7941" width="8.625" style="73" customWidth="1"/>
    <col min="7942" max="7942" width="9.875" style="73" customWidth="1"/>
    <col min="7943" max="7943" width="13.875" style="73" customWidth="1"/>
    <col min="7944" max="7944" width="11.00390625" style="73" customWidth="1"/>
    <col min="7945" max="7945" width="9.75390625" style="73" customWidth="1"/>
    <col min="7946" max="7946" width="11.25390625" style="73" customWidth="1"/>
    <col min="7947" max="7947" width="10.375" style="73" customWidth="1"/>
    <col min="7948" max="7948" width="75.375" style="73" customWidth="1"/>
    <col min="7949" max="7949" width="45.25390625" style="73" customWidth="1"/>
    <col min="7950" max="7991" width="9.125" style="73" customWidth="1"/>
    <col min="7992" max="7992" width="62.25390625" style="73" customWidth="1"/>
    <col min="7993" max="8192" width="9.125" style="73" customWidth="1"/>
    <col min="8193" max="8193" width="4.375" style="73" customWidth="1"/>
    <col min="8194" max="8194" width="11.625" style="73" customWidth="1"/>
    <col min="8195" max="8195" width="40.375" style="73" customWidth="1"/>
    <col min="8196" max="8196" width="5.625" style="73" customWidth="1"/>
    <col min="8197" max="8197" width="8.625" style="73" customWidth="1"/>
    <col min="8198" max="8198" width="9.875" style="73" customWidth="1"/>
    <col min="8199" max="8199" width="13.875" style="73" customWidth="1"/>
    <col min="8200" max="8200" width="11.00390625" style="73" customWidth="1"/>
    <col min="8201" max="8201" width="9.75390625" style="73" customWidth="1"/>
    <col min="8202" max="8202" width="11.25390625" style="73" customWidth="1"/>
    <col min="8203" max="8203" width="10.375" style="73" customWidth="1"/>
    <col min="8204" max="8204" width="75.375" style="73" customWidth="1"/>
    <col min="8205" max="8205" width="45.25390625" style="73" customWidth="1"/>
    <col min="8206" max="8247" width="9.125" style="73" customWidth="1"/>
    <col min="8248" max="8248" width="62.25390625" style="73" customWidth="1"/>
    <col min="8249" max="8448" width="9.125" style="73" customWidth="1"/>
    <col min="8449" max="8449" width="4.375" style="73" customWidth="1"/>
    <col min="8450" max="8450" width="11.625" style="73" customWidth="1"/>
    <col min="8451" max="8451" width="40.375" style="73" customWidth="1"/>
    <col min="8452" max="8452" width="5.625" style="73" customWidth="1"/>
    <col min="8453" max="8453" width="8.625" style="73" customWidth="1"/>
    <col min="8454" max="8454" width="9.875" style="73" customWidth="1"/>
    <col min="8455" max="8455" width="13.875" style="73" customWidth="1"/>
    <col min="8456" max="8456" width="11.00390625" style="73" customWidth="1"/>
    <col min="8457" max="8457" width="9.75390625" style="73" customWidth="1"/>
    <col min="8458" max="8458" width="11.25390625" style="73" customWidth="1"/>
    <col min="8459" max="8459" width="10.375" style="73" customWidth="1"/>
    <col min="8460" max="8460" width="75.375" style="73" customWidth="1"/>
    <col min="8461" max="8461" width="45.25390625" style="73" customWidth="1"/>
    <col min="8462" max="8503" width="9.125" style="73" customWidth="1"/>
    <col min="8504" max="8504" width="62.25390625" style="73" customWidth="1"/>
    <col min="8505" max="8704" width="9.125" style="73" customWidth="1"/>
    <col min="8705" max="8705" width="4.375" style="73" customWidth="1"/>
    <col min="8706" max="8706" width="11.625" style="73" customWidth="1"/>
    <col min="8707" max="8707" width="40.375" style="73" customWidth="1"/>
    <col min="8708" max="8708" width="5.625" style="73" customWidth="1"/>
    <col min="8709" max="8709" width="8.625" style="73" customWidth="1"/>
    <col min="8710" max="8710" width="9.875" style="73" customWidth="1"/>
    <col min="8711" max="8711" width="13.875" style="73" customWidth="1"/>
    <col min="8712" max="8712" width="11.00390625" style="73" customWidth="1"/>
    <col min="8713" max="8713" width="9.75390625" style="73" customWidth="1"/>
    <col min="8714" max="8714" width="11.25390625" style="73" customWidth="1"/>
    <col min="8715" max="8715" width="10.375" style="73" customWidth="1"/>
    <col min="8716" max="8716" width="75.375" style="73" customWidth="1"/>
    <col min="8717" max="8717" width="45.25390625" style="73" customWidth="1"/>
    <col min="8718" max="8759" width="9.125" style="73" customWidth="1"/>
    <col min="8760" max="8760" width="62.25390625" style="73" customWidth="1"/>
    <col min="8761" max="8960" width="9.125" style="73" customWidth="1"/>
    <col min="8961" max="8961" width="4.375" style="73" customWidth="1"/>
    <col min="8962" max="8962" width="11.625" style="73" customWidth="1"/>
    <col min="8963" max="8963" width="40.375" style="73" customWidth="1"/>
    <col min="8964" max="8964" width="5.625" style="73" customWidth="1"/>
    <col min="8965" max="8965" width="8.625" style="73" customWidth="1"/>
    <col min="8966" max="8966" width="9.875" style="73" customWidth="1"/>
    <col min="8967" max="8967" width="13.875" style="73" customWidth="1"/>
    <col min="8968" max="8968" width="11.00390625" style="73" customWidth="1"/>
    <col min="8969" max="8969" width="9.75390625" style="73" customWidth="1"/>
    <col min="8970" max="8970" width="11.25390625" style="73" customWidth="1"/>
    <col min="8971" max="8971" width="10.375" style="73" customWidth="1"/>
    <col min="8972" max="8972" width="75.375" style="73" customWidth="1"/>
    <col min="8973" max="8973" width="45.25390625" style="73" customWidth="1"/>
    <col min="8974" max="9015" width="9.125" style="73" customWidth="1"/>
    <col min="9016" max="9016" width="62.25390625" style="73" customWidth="1"/>
    <col min="9017" max="9216" width="9.125" style="73" customWidth="1"/>
    <col min="9217" max="9217" width="4.375" style="73" customWidth="1"/>
    <col min="9218" max="9218" width="11.625" style="73" customWidth="1"/>
    <col min="9219" max="9219" width="40.375" style="73" customWidth="1"/>
    <col min="9220" max="9220" width="5.625" style="73" customWidth="1"/>
    <col min="9221" max="9221" width="8.625" style="73" customWidth="1"/>
    <col min="9222" max="9222" width="9.875" style="73" customWidth="1"/>
    <col min="9223" max="9223" width="13.875" style="73" customWidth="1"/>
    <col min="9224" max="9224" width="11.00390625" style="73" customWidth="1"/>
    <col min="9225" max="9225" width="9.75390625" style="73" customWidth="1"/>
    <col min="9226" max="9226" width="11.25390625" style="73" customWidth="1"/>
    <col min="9227" max="9227" width="10.375" style="73" customWidth="1"/>
    <col min="9228" max="9228" width="75.375" style="73" customWidth="1"/>
    <col min="9229" max="9229" width="45.25390625" style="73" customWidth="1"/>
    <col min="9230" max="9271" width="9.125" style="73" customWidth="1"/>
    <col min="9272" max="9272" width="62.25390625" style="73" customWidth="1"/>
    <col min="9273" max="9472" width="9.125" style="73" customWidth="1"/>
    <col min="9473" max="9473" width="4.375" style="73" customWidth="1"/>
    <col min="9474" max="9474" width="11.625" style="73" customWidth="1"/>
    <col min="9475" max="9475" width="40.375" style="73" customWidth="1"/>
    <col min="9476" max="9476" width="5.625" style="73" customWidth="1"/>
    <col min="9477" max="9477" width="8.625" style="73" customWidth="1"/>
    <col min="9478" max="9478" width="9.875" style="73" customWidth="1"/>
    <col min="9479" max="9479" width="13.875" style="73" customWidth="1"/>
    <col min="9480" max="9480" width="11.00390625" style="73" customWidth="1"/>
    <col min="9481" max="9481" width="9.75390625" style="73" customWidth="1"/>
    <col min="9482" max="9482" width="11.25390625" style="73" customWidth="1"/>
    <col min="9483" max="9483" width="10.375" style="73" customWidth="1"/>
    <col min="9484" max="9484" width="75.375" style="73" customWidth="1"/>
    <col min="9485" max="9485" width="45.25390625" style="73" customWidth="1"/>
    <col min="9486" max="9527" width="9.125" style="73" customWidth="1"/>
    <col min="9528" max="9528" width="62.25390625" style="73" customWidth="1"/>
    <col min="9529" max="9728" width="9.125" style="73" customWidth="1"/>
    <col min="9729" max="9729" width="4.375" style="73" customWidth="1"/>
    <col min="9730" max="9730" width="11.625" style="73" customWidth="1"/>
    <col min="9731" max="9731" width="40.375" style="73" customWidth="1"/>
    <col min="9732" max="9732" width="5.625" style="73" customWidth="1"/>
    <col min="9733" max="9733" width="8.625" style="73" customWidth="1"/>
    <col min="9734" max="9734" width="9.875" style="73" customWidth="1"/>
    <col min="9735" max="9735" width="13.875" style="73" customWidth="1"/>
    <col min="9736" max="9736" width="11.00390625" style="73" customWidth="1"/>
    <col min="9737" max="9737" width="9.75390625" style="73" customWidth="1"/>
    <col min="9738" max="9738" width="11.25390625" style="73" customWidth="1"/>
    <col min="9739" max="9739" width="10.375" style="73" customWidth="1"/>
    <col min="9740" max="9740" width="75.375" style="73" customWidth="1"/>
    <col min="9741" max="9741" width="45.25390625" style="73" customWidth="1"/>
    <col min="9742" max="9783" width="9.125" style="73" customWidth="1"/>
    <col min="9784" max="9784" width="62.25390625" style="73" customWidth="1"/>
    <col min="9785" max="9984" width="9.125" style="73" customWidth="1"/>
    <col min="9985" max="9985" width="4.375" style="73" customWidth="1"/>
    <col min="9986" max="9986" width="11.625" style="73" customWidth="1"/>
    <col min="9987" max="9987" width="40.375" style="73" customWidth="1"/>
    <col min="9988" max="9988" width="5.625" style="73" customWidth="1"/>
    <col min="9989" max="9989" width="8.625" style="73" customWidth="1"/>
    <col min="9990" max="9990" width="9.875" style="73" customWidth="1"/>
    <col min="9991" max="9991" width="13.875" style="73" customWidth="1"/>
    <col min="9992" max="9992" width="11.00390625" style="73" customWidth="1"/>
    <col min="9993" max="9993" width="9.75390625" style="73" customWidth="1"/>
    <col min="9994" max="9994" width="11.25390625" style="73" customWidth="1"/>
    <col min="9995" max="9995" width="10.375" style="73" customWidth="1"/>
    <col min="9996" max="9996" width="75.375" style="73" customWidth="1"/>
    <col min="9997" max="9997" width="45.25390625" style="73" customWidth="1"/>
    <col min="9998" max="10039" width="9.125" style="73" customWidth="1"/>
    <col min="10040" max="10040" width="62.25390625" style="73" customWidth="1"/>
    <col min="10041" max="10240" width="9.125" style="73" customWidth="1"/>
    <col min="10241" max="10241" width="4.375" style="73" customWidth="1"/>
    <col min="10242" max="10242" width="11.625" style="73" customWidth="1"/>
    <col min="10243" max="10243" width="40.375" style="73" customWidth="1"/>
    <col min="10244" max="10244" width="5.625" style="73" customWidth="1"/>
    <col min="10245" max="10245" width="8.625" style="73" customWidth="1"/>
    <col min="10246" max="10246" width="9.875" style="73" customWidth="1"/>
    <col min="10247" max="10247" width="13.875" style="73" customWidth="1"/>
    <col min="10248" max="10248" width="11.00390625" style="73" customWidth="1"/>
    <col min="10249" max="10249" width="9.75390625" style="73" customWidth="1"/>
    <col min="10250" max="10250" width="11.25390625" style="73" customWidth="1"/>
    <col min="10251" max="10251" width="10.375" style="73" customWidth="1"/>
    <col min="10252" max="10252" width="75.375" style="73" customWidth="1"/>
    <col min="10253" max="10253" width="45.25390625" style="73" customWidth="1"/>
    <col min="10254" max="10295" width="9.125" style="73" customWidth="1"/>
    <col min="10296" max="10296" width="62.25390625" style="73" customWidth="1"/>
    <col min="10297" max="10496" width="9.125" style="73" customWidth="1"/>
    <col min="10497" max="10497" width="4.375" style="73" customWidth="1"/>
    <col min="10498" max="10498" width="11.625" style="73" customWidth="1"/>
    <col min="10499" max="10499" width="40.375" style="73" customWidth="1"/>
    <col min="10500" max="10500" width="5.625" style="73" customWidth="1"/>
    <col min="10501" max="10501" width="8.625" style="73" customWidth="1"/>
    <col min="10502" max="10502" width="9.875" style="73" customWidth="1"/>
    <col min="10503" max="10503" width="13.875" style="73" customWidth="1"/>
    <col min="10504" max="10504" width="11.00390625" style="73" customWidth="1"/>
    <col min="10505" max="10505" width="9.75390625" style="73" customWidth="1"/>
    <col min="10506" max="10506" width="11.25390625" style="73" customWidth="1"/>
    <col min="10507" max="10507" width="10.375" style="73" customWidth="1"/>
    <col min="10508" max="10508" width="75.375" style="73" customWidth="1"/>
    <col min="10509" max="10509" width="45.25390625" style="73" customWidth="1"/>
    <col min="10510" max="10551" width="9.125" style="73" customWidth="1"/>
    <col min="10552" max="10552" width="62.25390625" style="73" customWidth="1"/>
    <col min="10553" max="10752" width="9.125" style="73" customWidth="1"/>
    <col min="10753" max="10753" width="4.375" style="73" customWidth="1"/>
    <col min="10754" max="10754" width="11.625" style="73" customWidth="1"/>
    <col min="10755" max="10755" width="40.375" style="73" customWidth="1"/>
    <col min="10756" max="10756" width="5.625" style="73" customWidth="1"/>
    <col min="10757" max="10757" width="8.625" style="73" customWidth="1"/>
    <col min="10758" max="10758" width="9.875" style="73" customWidth="1"/>
    <col min="10759" max="10759" width="13.875" style="73" customWidth="1"/>
    <col min="10760" max="10760" width="11.00390625" style="73" customWidth="1"/>
    <col min="10761" max="10761" width="9.75390625" style="73" customWidth="1"/>
    <col min="10762" max="10762" width="11.25390625" style="73" customWidth="1"/>
    <col min="10763" max="10763" width="10.375" style="73" customWidth="1"/>
    <col min="10764" max="10764" width="75.375" style="73" customWidth="1"/>
    <col min="10765" max="10765" width="45.25390625" style="73" customWidth="1"/>
    <col min="10766" max="10807" width="9.125" style="73" customWidth="1"/>
    <col min="10808" max="10808" width="62.25390625" style="73" customWidth="1"/>
    <col min="10809" max="11008" width="9.125" style="73" customWidth="1"/>
    <col min="11009" max="11009" width="4.375" style="73" customWidth="1"/>
    <col min="11010" max="11010" width="11.625" style="73" customWidth="1"/>
    <col min="11011" max="11011" width="40.375" style="73" customWidth="1"/>
    <col min="11012" max="11012" width="5.625" style="73" customWidth="1"/>
    <col min="11013" max="11013" width="8.625" style="73" customWidth="1"/>
    <col min="11014" max="11014" width="9.875" style="73" customWidth="1"/>
    <col min="11015" max="11015" width="13.875" style="73" customWidth="1"/>
    <col min="11016" max="11016" width="11.00390625" style="73" customWidth="1"/>
    <col min="11017" max="11017" width="9.75390625" style="73" customWidth="1"/>
    <col min="11018" max="11018" width="11.25390625" style="73" customWidth="1"/>
    <col min="11019" max="11019" width="10.375" style="73" customWidth="1"/>
    <col min="11020" max="11020" width="75.375" style="73" customWidth="1"/>
    <col min="11021" max="11021" width="45.25390625" style="73" customWidth="1"/>
    <col min="11022" max="11063" width="9.125" style="73" customWidth="1"/>
    <col min="11064" max="11064" width="62.25390625" style="73" customWidth="1"/>
    <col min="11065" max="11264" width="9.125" style="73" customWidth="1"/>
    <col min="11265" max="11265" width="4.375" style="73" customWidth="1"/>
    <col min="11266" max="11266" width="11.625" style="73" customWidth="1"/>
    <col min="11267" max="11267" width="40.375" style="73" customWidth="1"/>
    <col min="11268" max="11268" width="5.625" style="73" customWidth="1"/>
    <col min="11269" max="11269" width="8.625" style="73" customWidth="1"/>
    <col min="11270" max="11270" width="9.875" style="73" customWidth="1"/>
    <col min="11271" max="11271" width="13.875" style="73" customWidth="1"/>
    <col min="11272" max="11272" width="11.00390625" style="73" customWidth="1"/>
    <col min="11273" max="11273" width="9.75390625" style="73" customWidth="1"/>
    <col min="11274" max="11274" width="11.25390625" style="73" customWidth="1"/>
    <col min="11275" max="11275" width="10.375" style="73" customWidth="1"/>
    <col min="11276" max="11276" width="75.375" style="73" customWidth="1"/>
    <col min="11277" max="11277" width="45.25390625" style="73" customWidth="1"/>
    <col min="11278" max="11319" width="9.125" style="73" customWidth="1"/>
    <col min="11320" max="11320" width="62.25390625" style="73" customWidth="1"/>
    <col min="11321" max="11520" width="9.125" style="73" customWidth="1"/>
    <col min="11521" max="11521" width="4.375" style="73" customWidth="1"/>
    <col min="11522" max="11522" width="11.625" style="73" customWidth="1"/>
    <col min="11523" max="11523" width="40.375" style="73" customWidth="1"/>
    <col min="11524" max="11524" width="5.625" style="73" customWidth="1"/>
    <col min="11525" max="11525" width="8.625" style="73" customWidth="1"/>
    <col min="11526" max="11526" width="9.875" style="73" customWidth="1"/>
    <col min="11527" max="11527" width="13.875" style="73" customWidth="1"/>
    <col min="11528" max="11528" width="11.00390625" style="73" customWidth="1"/>
    <col min="11529" max="11529" width="9.75390625" style="73" customWidth="1"/>
    <col min="11530" max="11530" width="11.25390625" style="73" customWidth="1"/>
    <col min="11531" max="11531" width="10.375" style="73" customWidth="1"/>
    <col min="11532" max="11532" width="75.375" style="73" customWidth="1"/>
    <col min="11533" max="11533" width="45.25390625" style="73" customWidth="1"/>
    <col min="11534" max="11575" width="9.125" style="73" customWidth="1"/>
    <col min="11576" max="11576" width="62.25390625" style="73" customWidth="1"/>
    <col min="11577" max="11776" width="9.125" style="73" customWidth="1"/>
    <col min="11777" max="11777" width="4.375" style="73" customWidth="1"/>
    <col min="11778" max="11778" width="11.625" style="73" customWidth="1"/>
    <col min="11779" max="11779" width="40.375" style="73" customWidth="1"/>
    <col min="11780" max="11780" width="5.625" style="73" customWidth="1"/>
    <col min="11781" max="11781" width="8.625" style="73" customWidth="1"/>
    <col min="11782" max="11782" width="9.875" style="73" customWidth="1"/>
    <col min="11783" max="11783" width="13.875" style="73" customWidth="1"/>
    <col min="11784" max="11784" width="11.00390625" style="73" customWidth="1"/>
    <col min="11785" max="11785" width="9.75390625" style="73" customWidth="1"/>
    <col min="11786" max="11786" width="11.25390625" style="73" customWidth="1"/>
    <col min="11787" max="11787" width="10.375" style="73" customWidth="1"/>
    <col min="11788" max="11788" width="75.375" style="73" customWidth="1"/>
    <col min="11789" max="11789" width="45.25390625" style="73" customWidth="1"/>
    <col min="11790" max="11831" width="9.125" style="73" customWidth="1"/>
    <col min="11832" max="11832" width="62.25390625" style="73" customWidth="1"/>
    <col min="11833" max="12032" width="9.125" style="73" customWidth="1"/>
    <col min="12033" max="12033" width="4.375" style="73" customWidth="1"/>
    <col min="12034" max="12034" width="11.625" style="73" customWidth="1"/>
    <col min="12035" max="12035" width="40.375" style="73" customWidth="1"/>
    <col min="12036" max="12036" width="5.625" style="73" customWidth="1"/>
    <col min="12037" max="12037" width="8.625" style="73" customWidth="1"/>
    <col min="12038" max="12038" width="9.875" style="73" customWidth="1"/>
    <col min="12039" max="12039" width="13.875" style="73" customWidth="1"/>
    <col min="12040" max="12040" width="11.00390625" style="73" customWidth="1"/>
    <col min="12041" max="12041" width="9.75390625" style="73" customWidth="1"/>
    <col min="12042" max="12042" width="11.25390625" style="73" customWidth="1"/>
    <col min="12043" max="12043" width="10.375" style="73" customWidth="1"/>
    <col min="12044" max="12044" width="75.375" style="73" customWidth="1"/>
    <col min="12045" max="12045" width="45.25390625" style="73" customWidth="1"/>
    <col min="12046" max="12087" width="9.125" style="73" customWidth="1"/>
    <col min="12088" max="12088" width="62.25390625" style="73" customWidth="1"/>
    <col min="12089" max="12288" width="9.125" style="73" customWidth="1"/>
    <col min="12289" max="12289" width="4.375" style="73" customWidth="1"/>
    <col min="12290" max="12290" width="11.625" style="73" customWidth="1"/>
    <col min="12291" max="12291" width="40.375" style="73" customWidth="1"/>
    <col min="12292" max="12292" width="5.625" style="73" customWidth="1"/>
    <col min="12293" max="12293" width="8.625" style="73" customWidth="1"/>
    <col min="12294" max="12294" width="9.875" style="73" customWidth="1"/>
    <col min="12295" max="12295" width="13.875" style="73" customWidth="1"/>
    <col min="12296" max="12296" width="11.00390625" style="73" customWidth="1"/>
    <col min="12297" max="12297" width="9.75390625" style="73" customWidth="1"/>
    <col min="12298" max="12298" width="11.25390625" style="73" customWidth="1"/>
    <col min="12299" max="12299" width="10.375" style="73" customWidth="1"/>
    <col min="12300" max="12300" width="75.375" style="73" customWidth="1"/>
    <col min="12301" max="12301" width="45.25390625" style="73" customWidth="1"/>
    <col min="12302" max="12343" width="9.125" style="73" customWidth="1"/>
    <col min="12344" max="12344" width="62.25390625" style="73" customWidth="1"/>
    <col min="12345" max="12544" width="9.125" style="73" customWidth="1"/>
    <col min="12545" max="12545" width="4.375" style="73" customWidth="1"/>
    <col min="12546" max="12546" width="11.625" style="73" customWidth="1"/>
    <col min="12547" max="12547" width="40.375" style="73" customWidth="1"/>
    <col min="12548" max="12548" width="5.625" style="73" customWidth="1"/>
    <col min="12549" max="12549" width="8.625" style="73" customWidth="1"/>
    <col min="12550" max="12550" width="9.875" style="73" customWidth="1"/>
    <col min="12551" max="12551" width="13.875" style="73" customWidth="1"/>
    <col min="12552" max="12552" width="11.00390625" style="73" customWidth="1"/>
    <col min="12553" max="12553" width="9.75390625" style="73" customWidth="1"/>
    <col min="12554" max="12554" width="11.25390625" style="73" customWidth="1"/>
    <col min="12555" max="12555" width="10.375" style="73" customWidth="1"/>
    <col min="12556" max="12556" width="75.375" style="73" customWidth="1"/>
    <col min="12557" max="12557" width="45.25390625" style="73" customWidth="1"/>
    <col min="12558" max="12599" width="9.125" style="73" customWidth="1"/>
    <col min="12600" max="12600" width="62.25390625" style="73" customWidth="1"/>
    <col min="12601" max="12800" width="9.125" style="73" customWidth="1"/>
    <col min="12801" max="12801" width="4.375" style="73" customWidth="1"/>
    <col min="12802" max="12802" width="11.625" style="73" customWidth="1"/>
    <col min="12803" max="12803" width="40.375" style="73" customWidth="1"/>
    <col min="12804" max="12804" width="5.625" style="73" customWidth="1"/>
    <col min="12805" max="12805" width="8.625" style="73" customWidth="1"/>
    <col min="12806" max="12806" width="9.875" style="73" customWidth="1"/>
    <col min="12807" max="12807" width="13.875" style="73" customWidth="1"/>
    <col min="12808" max="12808" width="11.00390625" style="73" customWidth="1"/>
    <col min="12809" max="12809" width="9.75390625" style="73" customWidth="1"/>
    <col min="12810" max="12810" width="11.25390625" style="73" customWidth="1"/>
    <col min="12811" max="12811" width="10.375" style="73" customWidth="1"/>
    <col min="12812" max="12812" width="75.375" style="73" customWidth="1"/>
    <col min="12813" max="12813" width="45.25390625" style="73" customWidth="1"/>
    <col min="12814" max="12855" width="9.125" style="73" customWidth="1"/>
    <col min="12856" max="12856" width="62.25390625" style="73" customWidth="1"/>
    <col min="12857" max="13056" width="9.125" style="73" customWidth="1"/>
    <col min="13057" max="13057" width="4.375" style="73" customWidth="1"/>
    <col min="13058" max="13058" width="11.625" style="73" customWidth="1"/>
    <col min="13059" max="13059" width="40.375" style="73" customWidth="1"/>
    <col min="13060" max="13060" width="5.625" style="73" customWidth="1"/>
    <col min="13061" max="13061" width="8.625" style="73" customWidth="1"/>
    <col min="13062" max="13062" width="9.875" style="73" customWidth="1"/>
    <col min="13063" max="13063" width="13.875" style="73" customWidth="1"/>
    <col min="13064" max="13064" width="11.00390625" style="73" customWidth="1"/>
    <col min="13065" max="13065" width="9.75390625" style="73" customWidth="1"/>
    <col min="13066" max="13066" width="11.25390625" style="73" customWidth="1"/>
    <col min="13067" max="13067" width="10.375" style="73" customWidth="1"/>
    <col min="13068" max="13068" width="75.375" style="73" customWidth="1"/>
    <col min="13069" max="13069" width="45.25390625" style="73" customWidth="1"/>
    <col min="13070" max="13111" width="9.125" style="73" customWidth="1"/>
    <col min="13112" max="13112" width="62.25390625" style="73" customWidth="1"/>
    <col min="13113" max="13312" width="9.125" style="73" customWidth="1"/>
    <col min="13313" max="13313" width="4.375" style="73" customWidth="1"/>
    <col min="13314" max="13314" width="11.625" style="73" customWidth="1"/>
    <col min="13315" max="13315" width="40.375" style="73" customWidth="1"/>
    <col min="13316" max="13316" width="5.625" style="73" customWidth="1"/>
    <col min="13317" max="13317" width="8.625" style="73" customWidth="1"/>
    <col min="13318" max="13318" width="9.875" style="73" customWidth="1"/>
    <col min="13319" max="13319" width="13.875" style="73" customWidth="1"/>
    <col min="13320" max="13320" width="11.00390625" style="73" customWidth="1"/>
    <col min="13321" max="13321" width="9.75390625" style="73" customWidth="1"/>
    <col min="13322" max="13322" width="11.25390625" style="73" customWidth="1"/>
    <col min="13323" max="13323" width="10.375" style="73" customWidth="1"/>
    <col min="13324" max="13324" width="75.375" style="73" customWidth="1"/>
    <col min="13325" max="13325" width="45.25390625" style="73" customWidth="1"/>
    <col min="13326" max="13367" width="9.125" style="73" customWidth="1"/>
    <col min="13368" max="13368" width="62.25390625" style="73" customWidth="1"/>
    <col min="13369" max="13568" width="9.125" style="73" customWidth="1"/>
    <col min="13569" max="13569" width="4.375" style="73" customWidth="1"/>
    <col min="13570" max="13570" width="11.625" style="73" customWidth="1"/>
    <col min="13571" max="13571" width="40.375" style="73" customWidth="1"/>
    <col min="13572" max="13572" width="5.625" style="73" customWidth="1"/>
    <col min="13573" max="13573" width="8.625" style="73" customWidth="1"/>
    <col min="13574" max="13574" width="9.875" style="73" customWidth="1"/>
    <col min="13575" max="13575" width="13.875" style="73" customWidth="1"/>
    <col min="13576" max="13576" width="11.00390625" style="73" customWidth="1"/>
    <col min="13577" max="13577" width="9.75390625" style="73" customWidth="1"/>
    <col min="13578" max="13578" width="11.25390625" style="73" customWidth="1"/>
    <col min="13579" max="13579" width="10.375" style="73" customWidth="1"/>
    <col min="13580" max="13580" width="75.375" style="73" customWidth="1"/>
    <col min="13581" max="13581" width="45.25390625" style="73" customWidth="1"/>
    <col min="13582" max="13623" width="9.125" style="73" customWidth="1"/>
    <col min="13624" max="13624" width="62.25390625" style="73" customWidth="1"/>
    <col min="13625" max="13824" width="9.125" style="73" customWidth="1"/>
    <col min="13825" max="13825" width="4.375" style="73" customWidth="1"/>
    <col min="13826" max="13826" width="11.625" style="73" customWidth="1"/>
    <col min="13827" max="13827" width="40.375" style="73" customWidth="1"/>
    <col min="13828" max="13828" width="5.625" style="73" customWidth="1"/>
    <col min="13829" max="13829" width="8.625" style="73" customWidth="1"/>
    <col min="13830" max="13830" width="9.875" style="73" customWidth="1"/>
    <col min="13831" max="13831" width="13.875" style="73" customWidth="1"/>
    <col min="13832" max="13832" width="11.00390625" style="73" customWidth="1"/>
    <col min="13833" max="13833" width="9.75390625" style="73" customWidth="1"/>
    <col min="13834" max="13834" width="11.25390625" style="73" customWidth="1"/>
    <col min="13835" max="13835" width="10.375" style="73" customWidth="1"/>
    <col min="13836" max="13836" width="75.375" style="73" customWidth="1"/>
    <col min="13837" max="13837" width="45.25390625" style="73" customWidth="1"/>
    <col min="13838" max="13879" width="9.125" style="73" customWidth="1"/>
    <col min="13880" max="13880" width="62.25390625" style="73" customWidth="1"/>
    <col min="13881" max="14080" width="9.125" style="73" customWidth="1"/>
    <col min="14081" max="14081" width="4.375" style="73" customWidth="1"/>
    <col min="14082" max="14082" width="11.625" style="73" customWidth="1"/>
    <col min="14083" max="14083" width="40.375" style="73" customWidth="1"/>
    <col min="14084" max="14084" width="5.625" style="73" customWidth="1"/>
    <col min="14085" max="14085" width="8.625" style="73" customWidth="1"/>
    <col min="14086" max="14086" width="9.875" style="73" customWidth="1"/>
    <col min="14087" max="14087" width="13.875" style="73" customWidth="1"/>
    <col min="14088" max="14088" width="11.00390625" style="73" customWidth="1"/>
    <col min="14089" max="14089" width="9.75390625" style="73" customWidth="1"/>
    <col min="14090" max="14090" width="11.25390625" style="73" customWidth="1"/>
    <col min="14091" max="14091" width="10.375" style="73" customWidth="1"/>
    <col min="14092" max="14092" width="75.375" style="73" customWidth="1"/>
    <col min="14093" max="14093" width="45.25390625" style="73" customWidth="1"/>
    <col min="14094" max="14135" width="9.125" style="73" customWidth="1"/>
    <col min="14136" max="14136" width="62.25390625" style="73" customWidth="1"/>
    <col min="14137" max="14336" width="9.125" style="73" customWidth="1"/>
    <col min="14337" max="14337" width="4.375" style="73" customWidth="1"/>
    <col min="14338" max="14338" width="11.625" style="73" customWidth="1"/>
    <col min="14339" max="14339" width="40.375" style="73" customWidth="1"/>
    <col min="14340" max="14340" width="5.625" style="73" customWidth="1"/>
    <col min="14341" max="14341" width="8.625" style="73" customWidth="1"/>
    <col min="14342" max="14342" width="9.875" style="73" customWidth="1"/>
    <col min="14343" max="14343" width="13.875" style="73" customWidth="1"/>
    <col min="14344" max="14344" width="11.00390625" style="73" customWidth="1"/>
    <col min="14345" max="14345" width="9.75390625" style="73" customWidth="1"/>
    <col min="14346" max="14346" width="11.25390625" style="73" customWidth="1"/>
    <col min="14347" max="14347" width="10.375" style="73" customWidth="1"/>
    <col min="14348" max="14348" width="75.375" style="73" customWidth="1"/>
    <col min="14349" max="14349" width="45.25390625" style="73" customWidth="1"/>
    <col min="14350" max="14391" width="9.125" style="73" customWidth="1"/>
    <col min="14392" max="14392" width="62.25390625" style="73" customWidth="1"/>
    <col min="14393" max="14592" width="9.125" style="73" customWidth="1"/>
    <col min="14593" max="14593" width="4.375" style="73" customWidth="1"/>
    <col min="14594" max="14594" width="11.625" style="73" customWidth="1"/>
    <col min="14595" max="14595" width="40.375" style="73" customWidth="1"/>
    <col min="14596" max="14596" width="5.625" style="73" customWidth="1"/>
    <col min="14597" max="14597" width="8.625" style="73" customWidth="1"/>
    <col min="14598" max="14598" width="9.875" style="73" customWidth="1"/>
    <col min="14599" max="14599" width="13.875" style="73" customWidth="1"/>
    <col min="14600" max="14600" width="11.00390625" style="73" customWidth="1"/>
    <col min="14601" max="14601" width="9.75390625" style="73" customWidth="1"/>
    <col min="14602" max="14602" width="11.25390625" style="73" customWidth="1"/>
    <col min="14603" max="14603" width="10.375" style="73" customWidth="1"/>
    <col min="14604" max="14604" width="75.375" style="73" customWidth="1"/>
    <col min="14605" max="14605" width="45.25390625" style="73" customWidth="1"/>
    <col min="14606" max="14647" width="9.125" style="73" customWidth="1"/>
    <col min="14648" max="14648" width="62.25390625" style="73" customWidth="1"/>
    <col min="14649" max="14848" width="9.125" style="73" customWidth="1"/>
    <col min="14849" max="14849" width="4.375" style="73" customWidth="1"/>
    <col min="14850" max="14850" width="11.625" style="73" customWidth="1"/>
    <col min="14851" max="14851" width="40.375" style="73" customWidth="1"/>
    <col min="14852" max="14852" width="5.625" style="73" customWidth="1"/>
    <col min="14853" max="14853" width="8.625" style="73" customWidth="1"/>
    <col min="14854" max="14854" width="9.875" style="73" customWidth="1"/>
    <col min="14855" max="14855" width="13.875" style="73" customWidth="1"/>
    <col min="14856" max="14856" width="11.00390625" style="73" customWidth="1"/>
    <col min="14857" max="14857" width="9.75390625" style="73" customWidth="1"/>
    <col min="14858" max="14858" width="11.25390625" style="73" customWidth="1"/>
    <col min="14859" max="14859" width="10.375" style="73" customWidth="1"/>
    <col min="14860" max="14860" width="75.375" style="73" customWidth="1"/>
    <col min="14861" max="14861" width="45.25390625" style="73" customWidth="1"/>
    <col min="14862" max="14903" width="9.125" style="73" customWidth="1"/>
    <col min="14904" max="14904" width="62.25390625" style="73" customWidth="1"/>
    <col min="14905" max="15104" width="9.125" style="73" customWidth="1"/>
    <col min="15105" max="15105" width="4.375" style="73" customWidth="1"/>
    <col min="15106" max="15106" width="11.625" style="73" customWidth="1"/>
    <col min="15107" max="15107" width="40.375" style="73" customWidth="1"/>
    <col min="15108" max="15108" width="5.625" style="73" customWidth="1"/>
    <col min="15109" max="15109" width="8.625" style="73" customWidth="1"/>
    <col min="15110" max="15110" width="9.875" style="73" customWidth="1"/>
    <col min="15111" max="15111" width="13.875" style="73" customWidth="1"/>
    <col min="15112" max="15112" width="11.00390625" style="73" customWidth="1"/>
    <col min="15113" max="15113" width="9.75390625" style="73" customWidth="1"/>
    <col min="15114" max="15114" width="11.25390625" style="73" customWidth="1"/>
    <col min="15115" max="15115" width="10.375" style="73" customWidth="1"/>
    <col min="15116" max="15116" width="75.375" style="73" customWidth="1"/>
    <col min="15117" max="15117" width="45.25390625" style="73" customWidth="1"/>
    <col min="15118" max="15159" width="9.125" style="73" customWidth="1"/>
    <col min="15160" max="15160" width="62.25390625" style="73" customWidth="1"/>
    <col min="15161" max="15360" width="9.125" style="73" customWidth="1"/>
    <col min="15361" max="15361" width="4.375" style="73" customWidth="1"/>
    <col min="15362" max="15362" width="11.625" style="73" customWidth="1"/>
    <col min="15363" max="15363" width="40.375" style="73" customWidth="1"/>
    <col min="15364" max="15364" width="5.625" style="73" customWidth="1"/>
    <col min="15365" max="15365" width="8.625" style="73" customWidth="1"/>
    <col min="15366" max="15366" width="9.875" style="73" customWidth="1"/>
    <col min="15367" max="15367" width="13.875" style="73" customWidth="1"/>
    <col min="15368" max="15368" width="11.00390625" style="73" customWidth="1"/>
    <col min="15369" max="15369" width="9.75390625" style="73" customWidth="1"/>
    <col min="15370" max="15370" width="11.25390625" style="73" customWidth="1"/>
    <col min="15371" max="15371" width="10.375" style="73" customWidth="1"/>
    <col min="15372" max="15372" width="75.375" style="73" customWidth="1"/>
    <col min="15373" max="15373" width="45.25390625" style="73" customWidth="1"/>
    <col min="15374" max="15415" width="9.125" style="73" customWidth="1"/>
    <col min="15416" max="15416" width="62.25390625" style="73" customWidth="1"/>
    <col min="15417" max="15616" width="9.125" style="73" customWidth="1"/>
    <col min="15617" max="15617" width="4.375" style="73" customWidth="1"/>
    <col min="15618" max="15618" width="11.625" style="73" customWidth="1"/>
    <col min="15619" max="15619" width="40.375" style="73" customWidth="1"/>
    <col min="15620" max="15620" width="5.625" style="73" customWidth="1"/>
    <col min="15621" max="15621" width="8.625" style="73" customWidth="1"/>
    <col min="15622" max="15622" width="9.875" style="73" customWidth="1"/>
    <col min="15623" max="15623" width="13.875" style="73" customWidth="1"/>
    <col min="15624" max="15624" width="11.00390625" style="73" customWidth="1"/>
    <col min="15625" max="15625" width="9.75390625" style="73" customWidth="1"/>
    <col min="15626" max="15626" width="11.25390625" style="73" customWidth="1"/>
    <col min="15627" max="15627" width="10.375" style="73" customWidth="1"/>
    <col min="15628" max="15628" width="75.375" style="73" customWidth="1"/>
    <col min="15629" max="15629" width="45.25390625" style="73" customWidth="1"/>
    <col min="15630" max="15671" width="9.125" style="73" customWidth="1"/>
    <col min="15672" max="15672" width="62.25390625" style="73" customWidth="1"/>
    <col min="15673" max="15872" width="9.125" style="73" customWidth="1"/>
    <col min="15873" max="15873" width="4.375" style="73" customWidth="1"/>
    <col min="15874" max="15874" width="11.625" style="73" customWidth="1"/>
    <col min="15875" max="15875" width="40.375" style="73" customWidth="1"/>
    <col min="15876" max="15876" width="5.625" style="73" customWidth="1"/>
    <col min="15877" max="15877" width="8.625" style="73" customWidth="1"/>
    <col min="15878" max="15878" width="9.875" style="73" customWidth="1"/>
    <col min="15879" max="15879" width="13.875" style="73" customWidth="1"/>
    <col min="15880" max="15880" width="11.00390625" style="73" customWidth="1"/>
    <col min="15881" max="15881" width="9.75390625" style="73" customWidth="1"/>
    <col min="15882" max="15882" width="11.25390625" style="73" customWidth="1"/>
    <col min="15883" max="15883" width="10.375" style="73" customWidth="1"/>
    <col min="15884" max="15884" width="75.375" style="73" customWidth="1"/>
    <col min="15885" max="15885" width="45.25390625" style="73" customWidth="1"/>
    <col min="15886" max="15927" width="9.125" style="73" customWidth="1"/>
    <col min="15928" max="15928" width="62.25390625" style="73" customWidth="1"/>
    <col min="15929" max="16128" width="9.125" style="73" customWidth="1"/>
    <col min="16129" max="16129" width="4.375" style="73" customWidth="1"/>
    <col min="16130" max="16130" width="11.625" style="73" customWidth="1"/>
    <col min="16131" max="16131" width="40.375" style="73" customWidth="1"/>
    <col min="16132" max="16132" width="5.625" style="73" customWidth="1"/>
    <col min="16133" max="16133" width="8.625" style="73" customWidth="1"/>
    <col min="16134" max="16134" width="9.875" style="73" customWidth="1"/>
    <col min="16135" max="16135" width="13.875" style="73" customWidth="1"/>
    <col min="16136" max="16136" width="11.00390625" style="73" customWidth="1"/>
    <col min="16137" max="16137" width="9.75390625" style="73" customWidth="1"/>
    <col min="16138" max="16138" width="11.25390625" style="73" customWidth="1"/>
    <col min="16139" max="16139" width="10.375" style="73" customWidth="1"/>
    <col min="16140" max="16140" width="75.375" style="73" customWidth="1"/>
    <col min="16141" max="16141" width="45.25390625" style="73" customWidth="1"/>
    <col min="16142" max="16183" width="9.125" style="73" customWidth="1"/>
    <col min="16184" max="16184" width="62.25390625" style="73" customWidth="1"/>
    <col min="16185" max="16384" width="9.125" style="73" customWidth="1"/>
  </cols>
  <sheetData>
    <row r="1" spans="1:7" ht="15" customHeight="1">
      <c r="A1" s="197" t="s">
        <v>296</v>
      </c>
      <c r="B1" s="197"/>
      <c r="C1" s="197"/>
      <c r="D1" s="197"/>
      <c r="E1" s="197"/>
      <c r="F1" s="197"/>
      <c r="G1" s="197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294</v>
      </c>
      <c r="B3" s="78"/>
      <c r="C3" s="79"/>
      <c r="D3" s="80" t="s">
        <v>295</v>
      </c>
      <c r="E3" s="81"/>
      <c r="F3" s="82"/>
      <c r="G3" s="83"/>
    </row>
    <row r="4" spans="1:7" ht="13.5" customHeight="1" thickBot="1">
      <c r="A4" s="84" t="s">
        <v>19</v>
      </c>
      <c r="B4" s="85"/>
      <c r="C4" s="86"/>
      <c r="D4" s="87" t="s">
        <v>281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20</v>
      </c>
      <c r="B6" s="96" t="s">
        <v>21</v>
      </c>
      <c r="C6" s="96" t="s">
        <v>22</v>
      </c>
      <c r="D6" s="96" t="s">
        <v>23</v>
      </c>
      <c r="E6" s="97" t="s">
        <v>24</v>
      </c>
      <c r="F6" s="96" t="s">
        <v>25</v>
      </c>
      <c r="G6" s="98" t="s">
        <v>26</v>
      </c>
      <c r="H6" s="99" t="s">
        <v>27</v>
      </c>
      <c r="I6" s="99" t="s">
        <v>28</v>
      </c>
      <c r="J6" s="99" t="s">
        <v>29</v>
      </c>
      <c r="K6" s="99" t="s">
        <v>30</v>
      </c>
    </row>
    <row r="7" spans="1:15" ht="14.25" customHeight="1">
      <c r="A7" s="101" t="s">
        <v>31</v>
      </c>
      <c r="B7" s="102" t="s">
        <v>47</v>
      </c>
      <c r="C7" s="103" t="s">
        <v>33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49</v>
      </c>
      <c r="C8" s="114" t="s">
        <v>50</v>
      </c>
      <c r="D8" s="115" t="s">
        <v>51</v>
      </c>
      <c r="E8" s="116">
        <v>1</v>
      </c>
      <c r="F8" s="117"/>
      <c r="G8" s="118">
        <f>E8*F8</f>
        <v>0</v>
      </c>
      <c r="H8" s="119">
        <v>0</v>
      </c>
      <c r="I8" s="120">
        <f>E8*H8</f>
        <v>0</v>
      </c>
      <c r="J8" s="119"/>
      <c r="K8" s="120">
        <f>E8*J8</f>
        <v>0</v>
      </c>
      <c r="O8" s="111"/>
      <c r="Z8" s="121"/>
      <c r="AA8" s="121">
        <v>12</v>
      </c>
      <c r="AB8" s="121">
        <v>0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12</v>
      </c>
      <c r="CB8" s="121">
        <v>0</v>
      </c>
      <c r="CZ8" s="73">
        <v>1</v>
      </c>
    </row>
    <row r="9" spans="1:63" ht="12.75">
      <c r="A9" s="133" t="s">
        <v>35</v>
      </c>
      <c r="B9" s="134" t="s">
        <v>47</v>
      </c>
      <c r="C9" s="135" t="s">
        <v>33</v>
      </c>
      <c r="D9" s="136"/>
      <c r="E9" s="137"/>
      <c r="F9" s="137"/>
      <c r="G9" s="138">
        <f>SUM(G7:G8)</f>
        <v>0</v>
      </c>
      <c r="H9" s="139"/>
      <c r="I9" s="140">
        <f>SUM(I7:I8)</f>
        <v>0</v>
      </c>
      <c r="J9" s="141"/>
      <c r="K9" s="140">
        <f>SUM(K7:K8)</f>
        <v>0</v>
      </c>
      <c r="O9" s="111"/>
      <c r="X9" s="142">
        <f>K9</f>
        <v>0</v>
      </c>
      <c r="Y9" s="142">
        <f>I9</f>
        <v>0</v>
      </c>
      <c r="Z9" s="143">
        <f>G9</f>
        <v>0</v>
      </c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44"/>
      <c r="BB9" s="144"/>
      <c r="BC9" s="144"/>
      <c r="BD9" s="144"/>
      <c r="BE9" s="144"/>
      <c r="BF9" s="144"/>
      <c r="BG9" s="121"/>
      <c r="BH9" s="121"/>
      <c r="BI9" s="121"/>
      <c r="BJ9" s="121"/>
      <c r="BK9" s="121"/>
    </row>
    <row r="10" spans="1:15" ht="14.25" customHeight="1">
      <c r="A10" s="101" t="s">
        <v>31</v>
      </c>
      <c r="B10" s="102" t="s">
        <v>32</v>
      </c>
      <c r="C10" s="103" t="s">
        <v>33</v>
      </c>
      <c r="D10" s="104"/>
      <c r="E10" s="105"/>
      <c r="F10" s="105"/>
      <c r="G10" s="106"/>
      <c r="H10" s="107"/>
      <c r="I10" s="108"/>
      <c r="J10" s="109"/>
      <c r="K10" s="110"/>
      <c r="O10" s="111"/>
    </row>
    <row r="11" spans="1:104" ht="12.75">
      <c r="A11" s="112">
        <v>2</v>
      </c>
      <c r="B11" s="113" t="s">
        <v>52</v>
      </c>
      <c r="C11" s="114" t="s">
        <v>53</v>
      </c>
      <c r="D11" s="115" t="s">
        <v>54</v>
      </c>
      <c r="E11" s="116">
        <v>39.002</v>
      </c>
      <c r="F11" s="117"/>
      <c r="G11" s="118">
        <f>E11*F11</f>
        <v>0</v>
      </c>
      <c r="H11" s="119">
        <v>0</v>
      </c>
      <c r="I11" s="120">
        <f>E11*H11</f>
        <v>0</v>
      </c>
      <c r="J11" s="119">
        <v>0</v>
      </c>
      <c r="K11" s="120">
        <f>E11*J11</f>
        <v>0</v>
      </c>
      <c r="O11" s="111"/>
      <c r="Z11" s="121"/>
      <c r="AA11" s="121">
        <v>1</v>
      </c>
      <c r="AB11" s="121">
        <v>1</v>
      </c>
      <c r="AC11" s="121">
        <v>1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CA11" s="121">
        <v>1</v>
      </c>
      <c r="CB11" s="121">
        <v>1</v>
      </c>
      <c r="CZ11" s="73">
        <v>1</v>
      </c>
    </row>
    <row r="12" spans="1:63" ht="12.75">
      <c r="A12" s="122"/>
      <c r="B12" s="123"/>
      <c r="C12" s="192" t="s">
        <v>258</v>
      </c>
      <c r="D12" s="193"/>
      <c r="E12" s="126">
        <v>39.002</v>
      </c>
      <c r="F12" s="127"/>
      <c r="G12" s="128"/>
      <c r="H12" s="129"/>
      <c r="I12" s="124"/>
      <c r="J12" s="130"/>
      <c r="K12" s="124"/>
      <c r="M12" s="131" t="s">
        <v>258</v>
      </c>
      <c r="O12" s="11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32" t="str">
        <f>C11</f>
        <v>Odkopávky pro silnice v hor. 3 do 100 m3</v>
      </c>
      <c r="BE12" s="121"/>
      <c r="BF12" s="121"/>
      <c r="BG12" s="121"/>
      <c r="BH12" s="121"/>
      <c r="BI12" s="121"/>
      <c r="BJ12" s="121"/>
      <c r="BK12" s="121"/>
    </row>
    <row r="13" spans="1:104" ht="12.75">
      <c r="A13" s="112">
        <v>3</v>
      </c>
      <c r="B13" s="113" t="s">
        <v>56</v>
      </c>
      <c r="C13" s="114" t="s">
        <v>57</v>
      </c>
      <c r="D13" s="115" t="s">
        <v>54</v>
      </c>
      <c r="E13" s="116">
        <v>39.002</v>
      </c>
      <c r="F13" s="117"/>
      <c r="G13" s="118">
        <f>E13*F13</f>
        <v>0</v>
      </c>
      <c r="H13" s="119">
        <v>0</v>
      </c>
      <c r="I13" s="120">
        <f>E13*H13</f>
        <v>0</v>
      </c>
      <c r="J13" s="119">
        <v>0</v>
      </c>
      <c r="K13" s="120">
        <f>E13*J13</f>
        <v>0</v>
      </c>
      <c r="O13" s="111"/>
      <c r="Z13" s="121"/>
      <c r="AA13" s="121">
        <v>1</v>
      </c>
      <c r="AB13" s="121">
        <v>1</v>
      </c>
      <c r="AC13" s="121">
        <v>1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1</v>
      </c>
      <c r="CZ13" s="73">
        <v>1</v>
      </c>
    </row>
    <row r="14" spans="1:104" ht="12.75">
      <c r="A14" s="112">
        <v>4</v>
      </c>
      <c r="B14" s="113" t="s">
        <v>58</v>
      </c>
      <c r="C14" s="114" t="s">
        <v>59</v>
      </c>
      <c r="D14" s="115" t="s">
        <v>54</v>
      </c>
      <c r="E14" s="116">
        <v>39.002</v>
      </c>
      <c r="F14" s="117"/>
      <c r="G14" s="118">
        <f>E14*F14</f>
        <v>0</v>
      </c>
      <c r="H14" s="119">
        <v>0</v>
      </c>
      <c r="I14" s="120">
        <f>E14*H14</f>
        <v>0</v>
      </c>
      <c r="J14" s="119">
        <v>0</v>
      </c>
      <c r="K14" s="120">
        <f>E14*J14</f>
        <v>0</v>
      </c>
      <c r="O14" s="111"/>
      <c r="Z14" s="121"/>
      <c r="AA14" s="121">
        <v>1</v>
      </c>
      <c r="AB14" s="121">
        <v>1</v>
      </c>
      <c r="AC14" s="121">
        <v>1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</v>
      </c>
      <c r="CB14" s="121">
        <v>1</v>
      </c>
      <c r="CZ14" s="73">
        <v>1</v>
      </c>
    </row>
    <row r="15" spans="1:104" ht="12.75">
      <c r="A15" s="112">
        <v>5</v>
      </c>
      <c r="B15" s="113" t="s">
        <v>60</v>
      </c>
      <c r="C15" s="114" t="s">
        <v>61</v>
      </c>
      <c r="D15" s="115" t="s">
        <v>54</v>
      </c>
      <c r="E15" s="116">
        <v>33.074</v>
      </c>
      <c r="F15" s="117"/>
      <c r="G15" s="118">
        <f>E15*F15</f>
        <v>0</v>
      </c>
      <c r="H15" s="119">
        <v>0</v>
      </c>
      <c r="I15" s="120">
        <f>E15*H15</f>
        <v>0</v>
      </c>
      <c r="J15" s="119">
        <v>0</v>
      </c>
      <c r="K15" s="120">
        <f>E15*J15</f>
        <v>0</v>
      </c>
      <c r="O15" s="111"/>
      <c r="Z15" s="121"/>
      <c r="AA15" s="121">
        <v>1</v>
      </c>
      <c r="AB15" s="121">
        <v>1</v>
      </c>
      <c r="AC15" s="121">
        <v>1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CA15" s="121">
        <v>1</v>
      </c>
      <c r="CB15" s="121">
        <v>1</v>
      </c>
      <c r="CZ15" s="73">
        <v>1</v>
      </c>
    </row>
    <row r="16" spans="1:63" ht="12.75">
      <c r="A16" s="122"/>
      <c r="B16" s="123"/>
      <c r="C16" s="192" t="s">
        <v>259</v>
      </c>
      <c r="D16" s="193"/>
      <c r="E16" s="126">
        <v>33.074</v>
      </c>
      <c r="F16" s="127"/>
      <c r="G16" s="128"/>
      <c r="H16" s="129"/>
      <c r="I16" s="124"/>
      <c r="J16" s="130"/>
      <c r="K16" s="124"/>
      <c r="M16" s="131" t="s">
        <v>259</v>
      </c>
      <c r="O16" s="11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32" t="str">
        <f>C15</f>
        <v>Uložení sypaniny na skládku</v>
      </c>
      <c r="BE16" s="121"/>
      <c r="BF16" s="121"/>
      <c r="BG16" s="121"/>
      <c r="BH16" s="121"/>
      <c r="BI16" s="121"/>
      <c r="BJ16" s="121"/>
      <c r="BK16" s="121"/>
    </row>
    <row r="17" spans="1:104" ht="12.75">
      <c r="A17" s="112">
        <v>6</v>
      </c>
      <c r="B17" s="113" t="s">
        <v>63</v>
      </c>
      <c r="C17" s="114" t="s">
        <v>64</v>
      </c>
      <c r="D17" s="115" t="s">
        <v>54</v>
      </c>
      <c r="E17" s="116">
        <v>5.928</v>
      </c>
      <c r="F17" s="117"/>
      <c r="G17" s="118">
        <f>E17*F17</f>
        <v>0</v>
      </c>
      <c r="H17" s="119">
        <v>0</v>
      </c>
      <c r="I17" s="120">
        <f>E17*H17</f>
        <v>0</v>
      </c>
      <c r="J17" s="119">
        <v>0</v>
      </c>
      <c r="K17" s="120">
        <f>E17*J17</f>
        <v>0</v>
      </c>
      <c r="O17" s="111"/>
      <c r="Z17" s="121"/>
      <c r="AA17" s="121">
        <v>1</v>
      </c>
      <c r="AB17" s="121">
        <v>1</v>
      </c>
      <c r="AC17" s="121">
        <v>1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CA17" s="121">
        <v>1</v>
      </c>
      <c r="CB17" s="121">
        <v>1</v>
      </c>
      <c r="CZ17" s="73">
        <v>1</v>
      </c>
    </row>
    <row r="18" spans="1:63" ht="12.75">
      <c r="A18" s="122"/>
      <c r="B18" s="123"/>
      <c r="C18" s="192" t="s">
        <v>260</v>
      </c>
      <c r="D18" s="193"/>
      <c r="E18" s="126">
        <v>5.928</v>
      </c>
      <c r="F18" s="127"/>
      <c r="G18" s="128"/>
      <c r="H18" s="129"/>
      <c r="I18" s="124"/>
      <c r="J18" s="130"/>
      <c r="K18" s="124"/>
      <c r="M18" s="131" t="s">
        <v>260</v>
      </c>
      <c r="O18" s="11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32" t="str">
        <f>C17</f>
        <v>Zásyp jam, rýh, šachet se zhutněním</v>
      </c>
      <c r="BE18" s="121"/>
      <c r="BF18" s="121"/>
      <c r="BG18" s="121"/>
      <c r="BH18" s="121"/>
      <c r="BI18" s="121"/>
      <c r="BJ18" s="121"/>
      <c r="BK18" s="121"/>
    </row>
    <row r="19" spans="1:104" ht="12.75">
      <c r="A19" s="112">
        <v>7</v>
      </c>
      <c r="B19" s="113" t="s">
        <v>66</v>
      </c>
      <c r="C19" s="114" t="s">
        <v>67</v>
      </c>
      <c r="D19" s="115" t="s">
        <v>34</v>
      </c>
      <c r="E19" s="116">
        <v>192.5</v>
      </c>
      <c r="F19" s="117"/>
      <c r="G19" s="118">
        <f>E19*F19</f>
        <v>0</v>
      </c>
      <c r="H19" s="119">
        <v>0</v>
      </c>
      <c r="I19" s="120">
        <f>E19*H19</f>
        <v>0</v>
      </c>
      <c r="J19" s="119">
        <v>0</v>
      </c>
      <c r="K19" s="120">
        <f>E19*J19</f>
        <v>0</v>
      </c>
      <c r="O19" s="111"/>
      <c r="Z19" s="121"/>
      <c r="AA19" s="121">
        <v>1</v>
      </c>
      <c r="AB19" s="121">
        <v>1</v>
      </c>
      <c r="AC19" s="121">
        <v>1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CA19" s="121">
        <v>1</v>
      </c>
      <c r="CB19" s="121">
        <v>1</v>
      </c>
      <c r="CZ19" s="73">
        <v>1</v>
      </c>
    </row>
    <row r="20" spans="1:63" ht="12.75">
      <c r="A20" s="122"/>
      <c r="B20" s="123"/>
      <c r="C20" s="192" t="s">
        <v>261</v>
      </c>
      <c r="D20" s="193"/>
      <c r="E20" s="126">
        <v>192.5</v>
      </c>
      <c r="F20" s="127"/>
      <c r="G20" s="128"/>
      <c r="H20" s="129"/>
      <c r="I20" s="124"/>
      <c r="J20" s="130"/>
      <c r="K20" s="124"/>
      <c r="M20" s="131" t="s">
        <v>261</v>
      </c>
      <c r="O20" s="11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32" t="str">
        <f>C19</f>
        <v>Úprava pláně v zářezech v hor. 1-4, se zhutněním</v>
      </c>
      <c r="BE20" s="121"/>
      <c r="BF20" s="121"/>
      <c r="BG20" s="121"/>
      <c r="BH20" s="121"/>
      <c r="BI20" s="121"/>
      <c r="BJ20" s="121"/>
      <c r="BK20" s="121"/>
    </row>
    <row r="21" spans="1:63" ht="12.75">
      <c r="A21" s="133" t="s">
        <v>35</v>
      </c>
      <c r="B21" s="134" t="s">
        <v>32</v>
      </c>
      <c r="C21" s="135" t="s">
        <v>33</v>
      </c>
      <c r="D21" s="136"/>
      <c r="E21" s="137"/>
      <c r="F21" s="137"/>
      <c r="G21" s="138">
        <f>SUM(G10:G20)</f>
        <v>0</v>
      </c>
      <c r="H21" s="139"/>
      <c r="I21" s="140">
        <f>SUM(I10:I20)</f>
        <v>0</v>
      </c>
      <c r="J21" s="141"/>
      <c r="K21" s="140">
        <f>SUM(K10:K20)</f>
        <v>0</v>
      </c>
      <c r="O21" s="111"/>
      <c r="X21" s="142">
        <f>K21</f>
        <v>0</v>
      </c>
      <c r="Y21" s="142">
        <f>I21</f>
        <v>0</v>
      </c>
      <c r="Z21" s="143">
        <f>G21</f>
        <v>0</v>
      </c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44"/>
      <c r="BB21" s="144"/>
      <c r="BC21" s="144"/>
      <c r="BD21" s="144"/>
      <c r="BE21" s="144"/>
      <c r="BF21" s="144"/>
      <c r="BG21" s="121"/>
      <c r="BH21" s="121"/>
      <c r="BI21" s="121"/>
      <c r="BJ21" s="121"/>
      <c r="BK21" s="121"/>
    </row>
    <row r="22" spans="1:15" ht="14.25" customHeight="1">
      <c r="A22" s="101" t="s">
        <v>31</v>
      </c>
      <c r="B22" s="102" t="s">
        <v>69</v>
      </c>
      <c r="C22" s="103" t="s">
        <v>70</v>
      </c>
      <c r="D22" s="104"/>
      <c r="E22" s="105"/>
      <c r="F22" s="105"/>
      <c r="G22" s="106"/>
      <c r="H22" s="107"/>
      <c r="I22" s="108"/>
      <c r="J22" s="109"/>
      <c r="K22" s="110"/>
      <c r="O22" s="111"/>
    </row>
    <row r="23" spans="1:104" ht="12.75">
      <c r="A23" s="112">
        <v>8</v>
      </c>
      <c r="B23" s="113" t="s">
        <v>71</v>
      </c>
      <c r="C23" s="114" t="s">
        <v>72</v>
      </c>
      <c r="D23" s="115" t="s">
        <v>34</v>
      </c>
      <c r="E23" s="116">
        <v>49.4</v>
      </c>
      <c r="F23" s="117"/>
      <c r="G23" s="118">
        <f>E23*F23</f>
        <v>0</v>
      </c>
      <c r="H23" s="119">
        <v>0</v>
      </c>
      <c r="I23" s="120">
        <f>E23*H23</f>
        <v>0</v>
      </c>
      <c r="J23" s="119">
        <v>0</v>
      </c>
      <c r="K23" s="120">
        <f>E23*J23</f>
        <v>0</v>
      </c>
      <c r="O23" s="111"/>
      <c r="Z23" s="121"/>
      <c r="AA23" s="121">
        <v>1</v>
      </c>
      <c r="AB23" s="121">
        <v>1</v>
      </c>
      <c r="AC23" s="121">
        <v>1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CA23" s="121">
        <v>1</v>
      </c>
      <c r="CB23" s="121">
        <v>1</v>
      </c>
      <c r="CZ23" s="73">
        <v>1</v>
      </c>
    </row>
    <row r="24" spans="1:63" ht="12.75">
      <c r="A24" s="122"/>
      <c r="B24" s="123"/>
      <c r="C24" s="192" t="s">
        <v>262</v>
      </c>
      <c r="D24" s="193"/>
      <c r="E24" s="126">
        <v>49.4</v>
      </c>
      <c r="F24" s="127"/>
      <c r="G24" s="128"/>
      <c r="H24" s="129"/>
      <c r="I24" s="124"/>
      <c r="J24" s="130"/>
      <c r="K24" s="124"/>
      <c r="M24" s="131" t="s">
        <v>262</v>
      </c>
      <c r="O24" s="11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32" t="str">
        <f>C23</f>
        <v>Založení trávníku parkového výsevem v rovině</v>
      </c>
      <c r="BE24" s="121"/>
      <c r="BF24" s="121"/>
      <c r="BG24" s="121"/>
      <c r="BH24" s="121"/>
      <c r="BI24" s="121"/>
      <c r="BJ24" s="121"/>
      <c r="BK24" s="121"/>
    </row>
    <row r="25" spans="1:104" ht="12.75">
      <c r="A25" s="112">
        <v>9</v>
      </c>
      <c r="B25" s="113" t="s">
        <v>74</v>
      </c>
      <c r="C25" s="114" t="s">
        <v>75</v>
      </c>
      <c r="D25" s="115" t="s">
        <v>34</v>
      </c>
      <c r="E25" s="116">
        <v>29.64</v>
      </c>
      <c r="F25" s="117"/>
      <c r="G25" s="118">
        <f>E25*F25</f>
        <v>0</v>
      </c>
      <c r="H25" s="119">
        <v>0</v>
      </c>
      <c r="I25" s="120">
        <f>E25*H25</f>
        <v>0</v>
      </c>
      <c r="J25" s="119">
        <v>0</v>
      </c>
      <c r="K25" s="120">
        <f>E25*J25</f>
        <v>0</v>
      </c>
      <c r="O25" s="111"/>
      <c r="Z25" s="121"/>
      <c r="AA25" s="121">
        <v>1</v>
      </c>
      <c r="AB25" s="121">
        <v>1</v>
      </c>
      <c r="AC25" s="121">
        <v>1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1</v>
      </c>
      <c r="CB25" s="121">
        <v>1</v>
      </c>
      <c r="CZ25" s="73">
        <v>1</v>
      </c>
    </row>
    <row r="26" spans="1:63" ht="12.75">
      <c r="A26" s="122"/>
      <c r="B26" s="123"/>
      <c r="C26" s="192" t="s">
        <v>263</v>
      </c>
      <c r="D26" s="193"/>
      <c r="E26" s="126">
        <v>29.64</v>
      </c>
      <c r="F26" s="127"/>
      <c r="G26" s="128"/>
      <c r="H26" s="129"/>
      <c r="I26" s="124"/>
      <c r="J26" s="130"/>
      <c r="K26" s="124"/>
      <c r="M26" s="131" t="s">
        <v>263</v>
      </c>
      <c r="O26" s="11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32" t="str">
        <f>C25</f>
        <v>Rozprostření ornice, rovina, tl. do 10 cm do 500m2</v>
      </c>
      <c r="BE26" s="121"/>
      <c r="BF26" s="121"/>
      <c r="BG26" s="121"/>
      <c r="BH26" s="121"/>
      <c r="BI26" s="121"/>
      <c r="BJ26" s="121"/>
      <c r="BK26" s="121"/>
    </row>
    <row r="27" spans="1:104" ht="12.75">
      <c r="A27" s="112">
        <v>10</v>
      </c>
      <c r="B27" s="113" t="s">
        <v>77</v>
      </c>
      <c r="C27" s="114" t="s">
        <v>78</v>
      </c>
      <c r="D27" s="115" t="s">
        <v>34</v>
      </c>
      <c r="E27" s="116">
        <v>49.4</v>
      </c>
      <c r="F27" s="117"/>
      <c r="G27" s="118">
        <f>E27*F27</f>
        <v>0</v>
      </c>
      <c r="H27" s="119">
        <v>0</v>
      </c>
      <c r="I27" s="120">
        <f>E27*H27</f>
        <v>0</v>
      </c>
      <c r="J27" s="119">
        <v>0</v>
      </c>
      <c r="K27" s="120">
        <f>E27*J27</f>
        <v>0</v>
      </c>
      <c r="O27" s="111"/>
      <c r="Z27" s="121"/>
      <c r="AA27" s="121">
        <v>1</v>
      </c>
      <c r="AB27" s="121">
        <v>1</v>
      </c>
      <c r="AC27" s="121">
        <v>1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A27" s="121">
        <v>1</v>
      </c>
      <c r="CB27" s="121">
        <v>1</v>
      </c>
      <c r="CZ27" s="73">
        <v>1</v>
      </c>
    </row>
    <row r="28" spans="1:63" ht="12.75">
      <c r="A28" s="122"/>
      <c r="B28" s="123"/>
      <c r="C28" s="192" t="s">
        <v>264</v>
      </c>
      <c r="D28" s="193"/>
      <c r="E28" s="126">
        <v>49.4</v>
      </c>
      <c r="F28" s="127"/>
      <c r="G28" s="128"/>
      <c r="H28" s="129"/>
      <c r="I28" s="124"/>
      <c r="J28" s="130"/>
      <c r="K28" s="124"/>
      <c r="M28" s="131" t="s">
        <v>264</v>
      </c>
      <c r="O28" s="11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32" t="str">
        <f>C27</f>
        <v>Ošetření trávníku v rovině</v>
      </c>
      <c r="BE28" s="121"/>
      <c r="BF28" s="121"/>
      <c r="BG28" s="121"/>
      <c r="BH28" s="121"/>
      <c r="BI28" s="121"/>
      <c r="BJ28" s="121"/>
      <c r="BK28" s="121"/>
    </row>
    <row r="29" spans="1:104" ht="12.75">
      <c r="A29" s="112">
        <v>11</v>
      </c>
      <c r="B29" s="113" t="s">
        <v>80</v>
      </c>
      <c r="C29" s="114" t="s">
        <v>81</v>
      </c>
      <c r="D29" s="115" t="s">
        <v>54</v>
      </c>
      <c r="E29" s="116">
        <v>1.482</v>
      </c>
      <c r="F29" s="117"/>
      <c r="G29" s="118">
        <f>E29*F29</f>
        <v>0</v>
      </c>
      <c r="H29" s="119">
        <v>0</v>
      </c>
      <c r="I29" s="120">
        <f>E29*H29</f>
        <v>0</v>
      </c>
      <c r="J29" s="119"/>
      <c r="K29" s="120">
        <f>E29*J29</f>
        <v>0</v>
      </c>
      <c r="O29" s="111"/>
      <c r="Z29" s="121"/>
      <c r="AA29" s="121">
        <v>12</v>
      </c>
      <c r="AB29" s="121">
        <v>0</v>
      </c>
      <c r="AC29" s="121">
        <v>2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CA29" s="121">
        <v>12</v>
      </c>
      <c r="CB29" s="121">
        <v>0</v>
      </c>
      <c r="CZ29" s="73">
        <v>1</v>
      </c>
    </row>
    <row r="30" spans="1:63" ht="12.75">
      <c r="A30" s="122"/>
      <c r="B30" s="123"/>
      <c r="C30" s="192" t="s">
        <v>265</v>
      </c>
      <c r="D30" s="193"/>
      <c r="E30" s="126">
        <v>1.482</v>
      </c>
      <c r="F30" s="127"/>
      <c r="G30" s="128"/>
      <c r="H30" s="129"/>
      <c r="I30" s="124"/>
      <c r="J30" s="130"/>
      <c r="K30" s="124"/>
      <c r="M30" s="131" t="s">
        <v>265</v>
      </c>
      <c r="O30" s="11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32" t="str">
        <f>C29</f>
        <v>Poplatek za ornici</v>
      </c>
      <c r="BE30" s="121"/>
      <c r="BF30" s="121"/>
      <c r="BG30" s="121"/>
      <c r="BH30" s="121"/>
      <c r="BI30" s="121"/>
      <c r="BJ30" s="121"/>
      <c r="BK30" s="121"/>
    </row>
    <row r="31" spans="1:104" ht="12.75">
      <c r="A31" s="112">
        <v>12</v>
      </c>
      <c r="B31" s="113" t="s">
        <v>83</v>
      </c>
      <c r="C31" s="114" t="s">
        <v>84</v>
      </c>
      <c r="D31" s="115" t="s">
        <v>85</v>
      </c>
      <c r="E31" s="116">
        <v>2.223</v>
      </c>
      <c r="F31" s="117"/>
      <c r="G31" s="118">
        <f>E31*F31</f>
        <v>0</v>
      </c>
      <c r="H31" s="119">
        <v>0</v>
      </c>
      <c r="I31" s="120">
        <f>E31*H31</f>
        <v>0</v>
      </c>
      <c r="J31" s="119"/>
      <c r="K31" s="120">
        <f>E31*J31</f>
        <v>0</v>
      </c>
      <c r="O31" s="111"/>
      <c r="Z31" s="121"/>
      <c r="AA31" s="121">
        <v>3</v>
      </c>
      <c r="AB31" s="121">
        <v>1</v>
      </c>
      <c r="AC31" s="121">
        <v>572400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CA31" s="121">
        <v>3</v>
      </c>
      <c r="CB31" s="121">
        <v>1</v>
      </c>
      <c r="CZ31" s="73">
        <v>1</v>
      </c>
    </row>
    <row r="32" spans="1:63" ht="12.75">
      <c r="A32" s="122"/>
      <c r="B32" s="123"/>
      <c r="C32" s="192" t="s">
        <v>266</v>
      </c>
      <c r="D32" s="193"/>
      <c r="E32" s="126">
        <v>1.482</v>
      </c>
      <c r="F32" s="127"/>
      <c r="G32" s="128"/>
      <c r="H32" s="129"/>
      <c r="I32" s="124"/>
      <c r="J32" s="130"/>
      <c r="K32" s="124"/>
      <c r="M32" s="131" t="s">
        <v>266</v>
      </c>
      <c r="O32" s="11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32" t="str">
        <f>C31</f>
        <v>Směs travní parková I. běžná zátěž PROFI</v>
      </c>
      <c r="BE32" s="121"/>
      <c r="BF32" s="121"/>
      <c r="BG32" s="121"/>
      <c r="BH32" s="121"/>
      <c r="BI32" s="121"/>
      <c r="BJ32" s="121"/>
      <c r="BK32" s="121"/>
    </row>
    <row r="33" spans="1:63" ht="12.75">
      <c r="A33" s="122"/>
      <c r="B33" s="123"/>
      <c r="C33" s="192" t="s">
        <v>267</v>
      </c>
      <c r="D33" s="193"/>
      <c r="E33" s="126">
        <v>0.741</v>
      </c>
      <c r="F33" s="127"/>
      <c r="G33" s="128"/>
      <c r="H33" s="129"/>
      <c r="I33" s="124"/>
      <c r="J33" s="130"/>
      <c r="K33" s="124"/>
      <c r="M33" s="131" t="s">
        <v>267</v>
      </c>
      <c r="O33" s="11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32" t="str">
        <f>C32</f>
        <v>první osetí - spotřeba 30g/m2:49,4*30/1000</v>
      </c>
      <c r="BE33" s="121"/>
      <c r="BF33" s="121"/>
      <c r="BG33" s="121"/>
      <c r="BH33" s="121"/>
      <c r="BI33" s="121"/>
      <c r="BJ33" s="121"/>
      <c r="BK33" s="121"/>
    </row>
    <row r="34" spans="1:63" ht="12.75">
      <c r="A34" s="133" t="s">
        <v>35</v>
      </c>
      <c r="B34" s="134" t="s">
        <v>69</v>
      </c>
      <c r="C34" s="135" t="s">
        <v>70</v>
      </c>
      <c r="D34" s="136"/>
      <c r="E34" s="137"/>
      <c r="F34" s="137"/>
      <c r="G34" s="138">
        <f>SUM(G22:G33)</f>
        <v>0</v>
      </c>
      <c r="H34" s="139"/>
      <c r="I34" s="140">
        <f>SUM(I22:I33)</f>
        <v>0</v>
      </c>
      <c r="J34" s="141"/>
      <c r="K34" s="140">
        <f>SUM(K22:K33)</f>
        <v>0</v>
      </c>
      <c r="O34" s="111"/>
      <c r="X34" s="142">
        <f>K34</f>
        <v>0</v>
      </c>
      <c r="Y34" s="142">
        <f>I34</f>
        <v>0</v>
      </c>
      <c r="Z34" s="143">
        <f>G34</f>
        <v>0</v>
      </c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44"/>
      <c r="BB34" s="144"/>
      <c r="BC34" s="144"/>
      <c r="BD34" s="144"/>
      <c r="BE34" s="144"/>
      <c r="BF34" s="144"/>
      <c r="BG34" s="121"/>
      <c r="BH34" s="121"/>
      <c r="BI34" s="121"/>
      <c r="BJ34" s="121"/>
      <c r="BK34" s="121"/>
    </row>
    <row r="35" spans="1:15" ht="14.25" customHeight="1">
      <c r="A35" s="101" t="s">
        <v>31</v>
      </c>
      <c r="B35" s="102" t="s">
        <v>88</v>
      </c>
      <c r="C35" s="103" t="s">
        <v>89</v>
      </c>
      <c r="D35" s="104"/>
      <c r="E35" s="105"/>
      <c r="F35" s="105"/>
      <c r="G35" s="106"/>
      <c r="H35" s="107"/>
      <c r="I35" s="108"/>
      <c r="J35" s="109"/>
      <c r="K35" s="110"/>
      <c r="O35" s="111"/>
    </row>
    <row r="36" spans="1:104" ht="12.75">
      <c r="A36" s="112">
        <v>13</v>
      </c>
      <c r="B36" s="113" t="s">
        <v>90</v>
      </c>
      <c r="C36" s="114" t="s">
        <v>91</v>
      </c>
      <c r="D36" s="115" t="s">
        <v>34</v>
      </c>
      <c r="E36" s="116">
        <v>192.5</v>
      </c>
      <c r="F36" s="117"/>
      <c r="G36" s="118">
        <f>E36*F36</f>
        <v>0</v>
      </c>
      <c r="H36" s="119">
        <v>0.291600000000017</v>
      </c>
      <c r="I36" s="120">
        <f>E36*H36</f>
        <v>56.13300000000328</v>
      </c>
      <c r="J36" s="119">
        <v>0</v>
      </c>
      <c r="K36" s="120">
        <f>E36*J36</f>
        <v>0</v>
      </c>
      <c r="O36" s="111"/>
      <c r="Z36" s="121"/>
      <c r="AA36" s="121">
        <v>1</v>
      </c>
      <c r="AB36" s="121">
        <v>1</v>
      </c>
      <c r="AC36" s="121">
        <v>1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CA36" s="121">
        <v>1</v>
      </c>
      <c r="CB36" s="121">
        <v>1</v>
      </c>
      <c r="CZ36" s="73">
        <v>1</v>
      </c>
    </row>
    <row r="37" spans="1:63" ht="12.75">
      <c r="A37" s="122"/>
      <c r="B37" s="123"/>
      <c r="C37" s="194" t="s">
        <v>92</v>
      </c>
      <c r="D37" s="195"/>
      <c r="E37" s="195"/>
      <c r="F37" s="195"/>
      <c r="G37" s="196"/>
      <c r="I37" s="124"/>
      <c r="K37" s="124"/>
      <c r="L37" s="125" t="s">
        <v>92</v>
      </c>
      <c r="O37" s="11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</row>
    <row r="38" spans="1:63" ht="12.75">
      <c r="A38" s="122"/>
      <c r="B38" s="123"/>
      <c r="C38" s="192" t="s">
        <v>261</v>
      </c>
      <c r="D38" s="193"/>
      <c r="E38" s="126">
        <v>192.5</v>
      </c>
      <c r="F38" s="127"/>
      <c r="G38" s="128"/>
      <c r="H38" s="129"/>
      <c r="I38" s="124"/>
      <c r="J38" s="130"/>
      <c r="K38" s="124"/>
      <c r="M38" s="131" t="s">
        <v>261</v>
      </c>
      <c r="O38" s="11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32" t="str">
        <f>C37</f>
        <v>ochranná vrstva  tl 150 mm, kam. fr 16-32 mm</v>
      </c>
      <c r="BE38" s="121"/>
      <c r="BF38" s="121"/>
      <c r="BG38" s="121"/>
      <c r="BH38" s="121"/>
      <c r="BI38" s="121"/>
      <c r="BJ38" s="121"/>
      <c r="BK38" s="121"/>
    </row>
    <row r="39" spans="1:104" ht="22.5">
      <c r="A39" s="112">
        <v>14</v>
      </c>
      <c r="B39" s="113" t="s">
        <v>94</v>
      </c>
      <c r="C39" s="114" t="s">
        <v>95</v>
      </c>
      <c r="D39" s="115" t="s">
        <v>34</v>
      </c>
      <c r="E39" s="116">
        <v>167.8</v>
      </c>
      <c r="F39" s="117"/>
      <c r="G39" s="118">
        <f>E39*F39</f>
        <v>0</v>
      </c>
      <c r="H39" s="119">
        <v>0.33075000000008</v>
      </c>
      <c r="I39" s="120">
        <f>E39*H39</f>
        <v>55.499850000013424</v>
      </c>
      <c r="J39" s="119">
        <v>0</v>
      </c>
      <c r="K39" s="120">
        <f>E39*J39</f>
        <v>0</v>
      </c>
      <c r="O39" s="111"/>
      <c r="Z39" s="121"/>
      <c r="AA39" s="121">
        <v>1</v>
      </c>
      <c r="AB39" s="121">
        <v>1</v>
      </c>
      <c r="AC39" s="121">
        <v>1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CA39" s="121">
        <v>1</v>
      </c>
      <c r="CB39" s="121">
        <v>1</v>
      </c>
      <c r="CZ39" s="73">
        <v>1</v>
      </c>
    </row>
    <row r="40" spans="1:63" ht="12.75">
      <c r="A40" s="122"/>
      <c r="B40" s="123"/>
      <c r="C40" s="194" t="s">
        <v>96</v>
      </c>
      <c r="D40" s="195"/>
      <c r="E40" s="195"/>
      <c r="F40" s="195"/>
      <c r="G40" s="196"/>
      <c r="I40" s="124"/>
      <c r="K40" s="124"/>
      <c r="L40" s="125" t="s">
        <v>96</v>
      </c>
      <c r="O40" s="11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</row>
    <row r="41" spans="1:63" ht="12.75">
      <c r="A41" s="122"/>
      <c r="B41" s="123"/>
      <c r="C41" s="192" t="s">
        <v>268</v>
      </c>
      <c r="D41" s="193"/>
      <c r="E41" s="126">
        <v>167.8</v>
      </c>
      <c r="F41" s="127"/>
      <c r="G41" s="128"/>
      <c r="H41" s="129"/>
      <c r="I41" s="124"/>
      <c r="J41" s="130"/>
      <c r="K41" s="124"/>
      <c r="M41" s="131" t="s">
        <v>268</v>
      </c>
      <c r="O41" s="11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32" t="str">
        <f>C40</f>
        <v>nosná vrstva tl. 150 mm, fr. 0-32 mm</v>
      </c>
      <c r="BE41" s="121"/>
      <c r="BF41" s="121"/>
      <c r="BG41" s="121"/>
      <c r="BH41" s="121"/>
      <c r="BI41" s="121"/>
      <c r="BJ41" s="121"/>
      <c r="BK41" s="121"/>
    </row>
    <row r="42" spans="1:104" ht="12.75">
      <c r="A42" s="112">
        <v>15</v>
      </c>
      <c r="B42" s="113" t="s">
        <v>98</v>
      </c>
      <c r="C42" s="114" t="s">
        <v>99</v>
      </c>
      <c r="D42" s="115" t="s">
        <v>34</v>
      </c>
      <c r="E42" s="116">
        <v>192.5</v>
      </c>
      <c r="F42" s="117"/>
      <c r="G42" s="118">
        <f>E42*F42</f>
        <v>0</v>
      </c>
      <c r="H42" s="119">
        <v>0</v>
      </c>
      <c r="I42" s="120">
        <f>E42*H42</f>
        <v>0</v>
      </c>
      <c r="J42" s="119">
        <v>0</v>
      </c>
      <c r="K42" s="120">
        <f>E42*J42</f>
        <v>0</v>
      </c>
      <c r="O42" s="111"/>
      <c r="Z42" s="121"/>
      <c r="AA42" s="121">
        <v>1</v>
      </c>
      <c r="AB42" s="121">
        <v>0</v>
      </c>
      <c r="AC42" s="121">
        <v>0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CA42" s="121">
        <v>1</v>
      </c>
      <c r="CB42" s="121">
        <v>0</v>
      </c>
      <c r="CZ42" s="73">
        <v>1</v>
      </c>
    </row>
    <row r="43" spans="1:104" ht="12.75">
      <c r="A43" s="112">
        <v>16</v>
      </c>
      <c r="B43" s="113" t="s">
        <v>100</v>
      </c>
      <c r="C43" s="114" t="s">
        <v>101</v>
      </c>
      <c r="D43" s="115" t="s">
        <v>34</v>
      </c>
      <c r="E43" s="116">
        <v>198.275</v>
      </c>
      <c r="F43" s="117"/>
      <c r="G43" s="118">
        <f>E43*F43</f>
        <v>0</v>
      </c>
      <c r="H43" s="119">
        <v>0.000499999999999723</v>
      </c>
      <c r="I43" s="120">
        <f>E43*H43</f>
        <v>0.09913749999994508</v>
      </c>
      <c r="J43" s="119"/>
      <c r="K43" s="120">
        <f>E43*J43</f>
        <v>0</v>
      </c>
      <c r="O43" s="111"/>
      <c r="Z43" s="121"/>
      <c r="AA43" s="121">
        <v>3</v>
      </c>
      <c r="AB43" s="121">
        <v>1</v>
      </c>
      <c r="AC43" s="121">
        <v>67390529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CA43" s="121">
        <v>3</v>
      </c>
      <c r="CB43" s="121">
        <v>1</v>
      </c>
      <c r="CZ43" s="73">
        <v>1</v>
      </c>
    </row>
    <row r="44" spans="1:63" ht="12.75">
      <c r="A44" s="122"/>
      <c r="B44" s="123"/>
      <c r="C44" s="192" t="s">
        <v>269</v>
      </c>
      <c r="D44" s="193"/>
      <c r="E44" s="126">
        <v>198.275</v>
      </c>
      <c r="F44" s="127"/>
      <c r="G44" s="128"/>
      <c r="H44" s="129"/>
      <c r="I44" s="124"/>
      <c r="J44" s="130"/>
      <c r="K44" s="124"/>
      <c r="M44" s="131" t="s">
        <v>269</v>
      </c>
      <c r="O44" s="11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32" t="str">
        <f>C43</f>
        <v>Geotextilie netkaná NETEX S500 - 500 g/m2</v>
      </c>
      <c r="BE44" s="121"/>
      <c r="BF44" s="121"/>
      <c r="BG44" s="121"/>
      <c r="BH44" s="121"/>
      <c r="BI44" s="121"/>
      <c r="BJ44" s="121"/>
      <c r="BK44" s="121"/>
    </row>
    <row r="45" spans="1:63" ht="12.75">
      <c r="A45" s="133" t="s">
        <v>35</v>
      </c>
      <c r="B45" s="134" t="s">
        <v>88</v>
      </c>
      <c r="C45" s="135" t="s">
        <v>89</v>
      </c>
      <c r="D45" s="136"/>
      <c r="E45" s="137"/>
      <c r="F45" s="137"/>
      <c r="G45" s="138">
        <f>SUM(G35:G44)</f>
        <v>0</v>
      </c>
      <c r="H45" s="139"/>
      <c r="I45" s="140">
        <f>SUM(I35:I44)</f>
        <v>111.73198750001664</v>
      </c>
      <c r="J45" s="141"/>
      <c r="K45" s="140">
        <f>SUM(K35:K44)</f>
        <v>0</v>
      </c>
      <c r="O45" s="111"/>
      <c r="X45" s="142">
        <f>K45</f>
        <v>0</v>
      </c>
      <c r="Y45" s="142">
        <f>I45</f>
        <v>111.73198750001664</v>
      </c>
      <c r="Z45" s="143">
        <f>G45</f>
        <v>0</v>
      </c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44"/>
      <c r="BB45" s="144"/>
      <c r="BC45" s="144"/>
      <c r="BD45" s="144"/>
      <c r="BE45" s="144"/>
      <c r="BF45" s="144"/>
      <c r="BG45" s="121"/>
      <c r="BH45" s="121"/>
      <c r="BI45" s="121"/>
      <c r="BJ45" s="121"/>
      <c r="BK45" s="121"/>
    </row>
    <row r="46" spans="1:15" ht="14.25" customHeight="1">
      <c r="A46" s="101" t="s">
        <v>31</v>
      </c>
      <c r="B46" s="102" t="s">
        <v>103</v>
      </c>
      <c r="C46" s="103" t="s">
        <v>104</v>
      </c>
      <c r="D46" s="104"/>
      <c r="E46" s="105"/>
      <c r="F46" s="105"/>
      <c r="G46" s="106"/>
      <c r="H46" s="107"/>
      <c r="I46" s="108"/>
      <c r="J46" s="109"/>
      <c r="K46" s="110"/>
      <c r="O46" s="111"/>
    </row>
    <row r="47" spans="1:104" ht="12.75">
      <c r="A47" s="112">
        <v>17</v>
      </c>
      <c r="B47" s="113" t="s">
        <v>105</v>
      </c>
      <c r="C47" s="114" t="s">
        <v>106</v>
      </c>
      <c r="D47" s="115" t="s">
        <v>34</v>
      </c>
      <c r="E47" s="116">
        <v>167.8</v>
      </c>
      <c r="F47" s="117"/>
      <c r="G47" s="118">
        <f>E47*F47</f>
        <v>0</v>
      </c>
      <c r="H47" s="119">
        <v>0.0738999999999805</v>
      </c>
      <c r="I47" s="120">
        <f>E47*H47</f>
        <v>12.400419999996728</v>
      </c>
      <c r="J47" s="119">
        <v>0</v>
      </c>
      <c r="K47" s="120">
        <f>E47*J47</f>
        <v>0</v>
      </c>
      <c r="O47" s="111"/>
      <c r="Z47" s="121"/>
      <c r="AA47" s="121">
        <v>1</v>
      </c>
      <c r="AB47" s="121">
        <v>0</v>
      </c>
      <c r="AC47" s="121">
        <v>0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1</v>
      </c>
      <c r="CB47" s="121">
        <v>0</v>
      </c>
      <c r="CZ47" s="73">
        <v>1</v>
      </c>
    </row>
    <row r="48" spans="1:63" ht="22.5">
      <c r="A48" s="122"/>
      <c r="B48" s="123"/>
      <c r="C48" s="194" t="s">
        <v>107</v>
      </c>
      <c r="D48" s="195"/>
      <c r="E48" s="195"/>
      <c r="F48" s="195"/>
      <c r="G48" s="196"/>
      <c r="I48" s="124"/>
      <c r="K48" s="124"/>
      <c r="L48" s="125" t="s">
        <v>107</v>
      </c>
      <c r="O48" s="11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ht="25.5">
      <c r="A49" s="122"/>
      <c r="B49" s="123"/>
      <c r="C49" s="192" t="s">
        <v>270</v>
      </c>
      <c r="D49" s="193"/>
      <c r="E49" s="126">
        <v>158.9</v>
      </c>
      <c r="F49" s="127"/>
      <c r="G49" s="128"/>
      <c r="H49" s="129"/>
      <c r="I49" s="124"/>
      <c r="J49" s="130"/>
      <c r="K49" s="124"/>
      <c r="M49" s="131" t="s">
        <v>270</v>
      </c>
      <c r="O49" s="11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32" t="str">
        <f>C48</f>
        <v>kladecí vrstva+kryt, položka obsahuje kladecí vrstvu ŠD fr. 4-8 mm + zásyp spar spárovacím pískem 0-2 mm</v>
      </c>
      <c r="BE49" s="121"/>
      <c r="BF49" s="121"/>
      <c r="BG49" s="121"/>
      <c r="BH49" s="121"/>
      <c r="BI49" s="121"/>
      <c r="BJ49" s="121"/>
      <c r="BK49" s="121"/>
    </row>
    <row r="50" spans="1:63" ht="12.75">
      <c r="A50" s="122"/>
      <c r="B50" s="123"/>
      <c r="C50" s="192" t="s">
        <v>271</v>
      </c>
      <c r="D50" s="193"/>
      <c r="E50" s="126">
        <v>8.9</v>
      </c>
      <c r="F50" s="127"/>
      <c r="G50" s="128"/>
      <c r="H50" s="129"/>
      <c r="I50" s="124"/>
      <c r="J50" s="130"/>
      <c r="K50" s="124"/>
      <c r="M50" s="131" t="s">
        <v>271</v>
      </c>
      <c r="O50" s="11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32" t="str">
        <f>C49</f>
        <v>dlažba 200x200x60, šedá s fazetami:158,9</v>
      </c>
      <c r="BE50" s="121"/>
      <c r="BF50" s="121"/>
      <c r="BG50" s="121"/>
      <c r="BH50" s="121"/>
      <c r="BI50" s="121"/>
      <c r="BJ50" s="121"/>
      <c r="BK50" s="121"/>
    </row>
    <row r="51" spans="1:104" ht="12.75">
      <c r="A51" s="112">
        <v>18</v>
      </c>
      <c r="B51" s="113" t="s">
        <v>110</v>
      </c>
      <c r="C51" s="114" t="s">
        <v>111</v>
      </c>
      <c r="D51" s="115" t="s">
        <v>112</v>
      </c>
      <c r="E51" s="116">
        <v>98.8</v>
      </c>
      <c r="F51" s="117"/>
      <c r="G51" s="118">
        <f>E51*F51</f>
        <v>0</v>
      </c>
      <c r="H51" s="119">
        <v>0.188000000000102</v>
      </c>
      <c r="I51" s="120">
        <f>E51*H51</f>
        <v>18.574400000010076</v>
      </c>
      <c r="J51" s="119">
        <v>0</v>
      </c>
      <c r="K51" s="120">
        <f>E51*J51</f>
        <v>0</v>
      </c>
      <c r="O51" s="111"/>
      <c r="Z51" s="121"/>
      <c r="AA51" s="121">
        <v>1</v>
      </c>
      <c r="AB51" s="121">
        <v>0</v>
      </c>
      <c r="AC51" s="121">
        <v>0</v>
      </c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CA51" s="121">
        <v>1</v>
      </c>
      <c r="CB51" s="121">
        <v>0</v>
      </c>
      <c r="CZ51" s="73">
        <v>1</v>
      </c>
    </row>
    <row r="52" spans="1:63" ht="12.75">
      <c r="A52" s="122"/>
      <c r="B52" s="123"/>
      <c r="C52" s="192" t="s">
        <v>272</v>
      </c>
      <c r="D52" s="193"/>
      <c r="E52" s="126">
        <v>98.8</v>
      </c>
      <c r="F52" s="127"/>
      <c r="G52" s="128"/>
      <c r="H52" s="129"/>
      <c r="I52" s="124"/>
      <c r="J52" s="130"/>
      <c r="K52" s="124"/>
      <c r="M52" s="131" t="s">
        <v>272</v>
      </c>
      <c r="O52" s="11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32" t="str">
        <f>C51</f>
        <v>Osazení stojat. obrub. bet. s opěrou,lože z B 12,5</v>
      </c>
      <c r="BE52" s="121"/>
      <c r="BF52" s="121"/>
      <c r="BG52" s="121"/>
      <c r="BH52" s="121"/>
      <c r="BI52" s="121"/>
      <c r="BJ52" s="121"/>
      <c r="BK52" s="121"/>
    </row>
    <row r="53" spans="1:63" ht="12.75">
      <c r="A53" s="122"/>
      <c r="B53" s="123"/>
      <c r="C53" s="192" t="s">
        <v>114</v>
      </c>
      <c r="D53" s="193"/>
      <c r="E53" s="126">
        <v>0</v>
      </c>
      <c r="F53" s="127"/>
      <c r="G53" s="128"/>
      <c r="H53" s="129"/>
      <c r="I53" s="124"/>
      <c r="J53" s="130"/>
      <c r="K53" s="124"/>
      <c r="M53" s="131" t="s">
        <v>114</v>
      </c>
      <c r="O53" s="11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32" t="str">
        <f>C52</f>
        <v>chodníková obruba:98,8</v>
      </c>
      <c r="BE53" s="121"/>
      <c r="BF53" s="121"/>
      <c r="BG53" s="121"/>
      <c r="BH53" s="121"/>
      <c r="BI53" s="121"/>
      <c r="BJ53" s="121"/>
      <c r="BK53" s="121"/>
    </row>
    <row r="54" spans="1:63" ht="12.75">
      <c r="A54" s="122"/>
      <c r="B54" s="123"/>
      <c r="C54" s="192" t="s">
        <v>115</v>
      </c>
      <c r="D54" s="193"/>
      <c r="E54" s="126">
        <v>0</v>
      </c>
      <c r="F54" s="127"/>
      <c r="G54" s="128"/>
      <c r="H54" s="129"/>
      <c r="I54" s="124"/>
      <c r="J54" s="130"/>
      <c r="K54" s="124"/>
      <c r="M54" s="131" t="s">
        <v>115</v>
      </c>
      <c r="O54" s="11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32" t="str">
        <f>C53</f>
        <v>Silniční obruba běžná:0</v>
      </c>
      <c r="BE54" s="121"/>
      <c r="BF54" s="121"/>
      <c r="BG54" s="121"/>
      <c r="BH54" s="121"/>
      <c r="BI54" s="121"/>
      <c r="BJ54" s="121"/>
      <c r="BK54" s="121"/>
    </row>
    <row r="55" spans="1:63" ht="12.75">
      <c r="A55" s="122"/>
      <c r="B55" s="123"/>
      <c r="C55" s="192" t="s">
        <v>116</v>
      </c>
      <c r="D55" s="193"/>
      <c r="E55" s="126">
        <v>0</v>
      </c>
      <c r="F55" s="127"/>
      <c r="G55" s="128"/>
      <c r="H55" s="129"/>
      <c r="I55" s="124"/>
      <c r="J55" s="130"/>
      <c r="K55" s="124"/>
      <c r="M55" s="131" t="s">
        <v>116</v>
      </c>
      <c r="O55" s="11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32" t="str">
        <f>C54</f>
        <v>silniční obruba nízká-nájezdová:0</v>
      </c>
      <c r="BE55" s="121"/>
      <c r="BF55" s="121"/>
      <c r="BG55" s="121"/>
      <c r="BH55" s="121"/>
      <c r="BI55" s="121"/>
      <c r="BJ55" s="121"/>
      <c r="BK55" s="121"/>
    </row>
    <row r="56" spans="1:104" ht="12.75">
      <c r="A56" s="112">
        <v>19</v>
      </c>
      <c r="B56" s="113" t="s">
        <v>117</v>
      </c>
      <c r="C56" s="114" t="s">
        <v>118</v>
      </c>
      <c r="D56" s="115" t="s">
        <v>119</v>
      </c>
      <c r="E56" s="116">
        <v>108</v>
      </c>
      <c r="F56" s="117"/>
      <c r="G56" s="118">
        <f>E56*F56</f>
        <v>0</v>
      </c>
      <c r="H56" s="119">
        <v>0.600000000000364</v>
      </c>
      <c r="I56" s="120">
        <f>E56*H56</f>
        <v>64.80000000003932</v>
      </c>
      <c r="J56" s="119"/>
      <c r="K56" s="120">
        <f>E56*J56</f>
        <v>0</v>
      </c>
      <c r="O56" s="111"/>
      <c r="Z56" s="121"/>
      <c r="AA56" s="121">
        <v>3</v>
      </c>
      <c r="AB56" s="121">
        <v>1</v>
      </c>
      <c r="AC56" s="121">
        <v>59217421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CA56" s="121">
        <v>3</v>
      </c>
      <c r="CB56" s="121">
        <v>1</v>
      </c>
      <c r="CZ56" s="73">
        <v>1</v>
      </c>
    </row>
    <row r="57" spans="1:104" ht="22.5">
      <c r="A57" s="112">
        <v>20</v>
      </c>
      <c r="B57" s="113" t="s">
        <v>120</v>
      </c>
      <c r="C57" s="114" t="s">
        <v>121</v>
      </c>
      <c r="D57" s="115" t="s">
        <v>34</v>
      </c>
      <c r="E57" s="116">
        <v>166.845</v>
      </c>
      <c r="F57" s="117"/>
      <c r="G57" s="118">
        <f>E57*F57</f>
        <v>0</v>
      </c>
      <c r="H57" s="119">
        <v>0.131000000000085</v>
      </c>
      <c r="I57" s="120">
        <f>E57*H57</f>
        <v>21.85669500001418</v>
      </c>
      <c r="J57" s="119"/>
      <c r="K57" s="120">
        <f>E57*J57</f>
        <v>0</v>
      </c>
      <c r="O57" s="111"/>
      <c r="Z57" s="121"/>
      <c r="AA57" s="121">
        <v>3</v>
      </c>
      <c r="AB57" s="121">
        <v>1</v>
      </c>
      <c r="AC57" s="121">
        <v>59245263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CA57" s="121">
        <v>3</v>
      </c>
      <c r="CB57" s="121">
        <v>1</v>
      </c>
      <c r="CZ57" s="73">
        <v>1</v>
      </c>
    </row>
    <row r="58" spans="1:63" ht="12.75">
      <c r="A58" s="122"/>
      <c r="B58" s="123"/>
      <c r="C58" s="194" t="s">
        <v>122</v>
      </c>
      <c r="D58" s="195"/>
      <c r="E58" s="195"/>
      <c r="F58" s="195"/>
      <c r="G58" s="196"/>
      <c r="I58" s="124"/>
      <c r="K58" s="124"/>
      <c r="L58" s="125" t="s">
        <v>122</v>
      </c>
      <c r="O58" s="11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</row>
    <row r="59" spans="1:63" ht="12.75">
      <c r="A59" s="122"/>
      <c r="B59" s="123"/>
      <c r="C59" s="192" t="s">
        <v>273</v>
      </c>
      <c r="D59" s="193"/>
      <c r="E59" s="126">
        <v>166.845</v>
      </c>
      <c r="F59" s="127"/>
      <c r="G59" s="128"/>
      <c r="H59" s="129"/>
      <c r="I59" s="124"/>
      <c r="J59" s="130"/>
      <c r="K59" s="124"/>
      <c r="M59" s="131" t="s">
        <v>273</v>
      </c>
      <c r="O59" s="11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32" t="str">
        <f>C58</f>
        <v>betonová dlažba šedá - přírodní 20x20x6 cm</v>
      </c>
      <c r="BE59" s="121"/>
      <c r="BF59" s="121"/>
      <c r="BG59" s="121"/>
      <c r="BH59" s="121"/>
      <c r="BI59" s="121"/>
      <c r="BJ59" s="121"/>
      <c r="BK59" s="121"/>
    </row>
    <row r="60" spans="1:104" ht="22.5">
      <c r="A60" s="112">
        <v>21</v>
      </c>
      <c r="B60" s="113" t="s">
        <v>124</v>
      </c>
      <c r="C60" s="114" t="s">
        <v>125</v>
      </c>
      <c r="D60" s="115" t="s">
        <v>34</v>
      </c>
      <c r="E60" s="116">
        <v>9.523</v>
      </c>
      <c r="F60" s="117"/>
      <c r="G60" s="118">
        <f>E60*F60</f>
        <v>0</v>
      </c>
      <c r="H60" s="119">
        <v>0.131000000000085</v>
      </c>
      <c r="I60" s="120">
        <f>E60*H60</f>
        <v>1.2475130000008094</v>
      </c>
      <c r="J60" s="119"/>
      <c r="K60" s="120">
        <f>E60*J60</f>
        <v>0</v>
      </c>
      <c r="O60" s="111"/>
      <c r="Z60" s="121"/>
      <c r="AA60" s="121">
        <v>3</v>
      </c>
      <c r="AB60" s="121">
        <v>1</v>
      </c>
      <c r="AC60" s="121">
        <v>59245267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CA60" s="121">
        <v>3</v>
      </c>
      <c r="CB60" s="121">
        <v>1</v>
      </c>
      <c r="CZ60" s="73">
        <v>1</v>
      </c>
    </row>
    <row r="61" spans="1:63" ht="12.75">
      <c r="A61" s="122"/>
      <c r="B61" s="123"/>
      <c r="C61" s="192" t="s">
        <v>274</v>
      </c>
      <c r="D61" s="193"/>
      <c r="E61" s="126">
        <v>9.523</v>
      </c>
      <c r="F61" s="127"/>
      <c r="G61" s="128"/>
      <c r="H61" s="129"/>
      <c r="I61" s="124"/>
      <c r="J61" s="130"/>
      <c r="K61" s="124"/>
      <c r="M61" s="131" t="s">
        <v>274</v>
      </c>
      <c r="O61" s="11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32" t="str">
        <f>C60</f>
        <v>Dlažba betonová červená pro nevidomé 20x10x6 -náklepová</v>
      </c>
      <c r="BE61" s="121"/>
      <c r="BF61" s="121"/>
      <c r="BG61" s="121"/>
      <c r="BH61" s="121"/>
      <c r="BI61" s="121"/>
      <c r="BJ61" s="121"/>
      <c r="BK61" s="121"/>
    </row>
    <row r="62" spans="1:63" ht="12.75">
      <c r="A62" s="133" t="s">
        <v>35</v>
      </c>
      <c r="B62" s="134" t="s">
        <v>103</v>
      </c>
      <c r="C62" s="135" t="s">
        <v>104</v>
      </c>
      <c r="D62" s="136"/>
      <c r="E62" s="137"/>
      <c r="F62" s="137"/>
      <c r="G62" s="138">
        <f>SUM(G46:G61)</f>
        <v>0</v>
      </c>
      <c r="H62" s="139"/>
      <c r="I62" s="140">
        <f>SUM(I46:I61)</f>
        <v>118.87902800006111</v>
      </c>
      <c r="J62" s="141"/>
      <c r="K62" s="140">
        <f>SUM(K46:K61)</f>
        <v>0</v>
      </c>
      <c r="O62" s="111"/>
      <c r="X62" s="142">
        <f>K62</f>
        <v>0</v>
      </c>
      <c r="Y62" s="142">
        <f>I62</f>
        <v>118.87902800006111</v>
      </c>
      <c r="Z62" s="143">
        <f>G62</f>
        <v>0</v>
      </c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44"/>
      <c r="BB62" s="144"/>
      <c r="BC62" s="144"/>
      <c r="BD62" s="144"/>
      <c r="BE62" s="144"/>
      <c r="BF62" s="144"/>
      <c r="BG62" s="121"/>
      <c r="BH62" s="121"/>
      <c r="BI62" s="121"/>
      <c r="BJ62" s="121"/>
      <c r="BK62" s="121"/>
    </row>
    <row r="63" spans="1:15" ht="14.25" customHeight="1">
      <c r="A63" s="101" t="s">
        <v>31</v>
      </c>
      <c r="B63" s="102" t="s">
        <v>127</v>
      </c>
      <c r="C63" s="103" t="s">
        <v>128</v>
      </c>
      <c r="D63" s="104"/>
      <c r="E63" s="105"/>
      <c r="F63" s="105"/>
      <c r="G63" s="106"/>
      <c r="H63" s="107"/>
      <c r="I63" s="108"/>
      <c r="J63" s="109"/>
      <c r="K63" s="110"/>
      <c r="O63" s="111"/>
    </row>
    <row r="64" spans="1:104" ht="12.75">
      <c r="A64" s="112">
        <v>22</v>
      </c>
      <c r="B64" s="113" t="s">
        <v>129</v>
      </c>
      <c r="C64" s="114" t="s">
        <v>130</v>
      </c>
      <c r="D64" s="115" t="s">
        <v>34</v>
      </c>
      <c r="E64" s="116">
        <v>157.4</v>
      </c>
      <c r="F64" s="117"/>
      <c r="G64" s="118">
        <f>E64*F64</f>
        <v>0</v>
      </c>
      <c r="H64" s="119">
        <v>0</v>
      </c>
      <c r="I64" s="120">
        <f>E64*H64</f>
        <v>0</v>
      </c>
      <c r="J64" s="119">
        <v>-0.13799999999992</v>
      </c>
      <c r="K64" s="120">
        <f>E64*J64</f>
        <v>-21.72119999998741</v>
      </c>
      <c r="O64" s="111"/>
      <c r="Z64" s="121"/>
      <c r="AA64" s="121">
        <v>1</v>
      </c>
      <c r="AB64" s="121">
        <v>1</v>
      </c>
      <c r="AC64" s="121">
        <v>1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CA64" s="121">
        <v>1</v>
      </c>
      <c r="CB64" s="121">
        <v>1</v>
      </c>
      <c r="CZ64" s="73">
        <v>1</v>
      </c>
    </row>
    <row r="65" spans="1:63" ht="12.75">
      <c r="A65" s="122"/>
      <c r="B65" s="123"/>
      <c r="C65" s="192" t="s">
        <v>275</v>
      </c>
      <c r="D65" s="193"/>
      <c r="E65" s="126">
        <v>157.4</v>
      </c>
      <c r="F65" s="127"/>
      <c r="G65" s="128"/>
      <c r="H65" s="129"/>
      <c r="I65" s="124"/>
      <c r="J65" s="130"/>
      <c r="K65" s="124"/>
      <c r="M65" s="131" t="s">
        <v>275</v>
      </c>
      <c r="O65" s="11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32" t="str">
        <f>C64</f>
        <v>Rozebrání dlažeb z betonových dlaždic na sucho</v>
      </c>
      <c r="BE65" s="121"/>
      <c r="BF65" s="121"/>
      <c r="BG65" s="121"/>
      <c r="BH65" s="121"/>
      <c r="BI65" s="121"/>
      <c r="BJ65" s="121"/>
      <c r="BK65" s="121"/>
    </row>
    <row r="66" spans="1:104" ht="12.75">
      <c r="A66" s="112">
        <v>23</v>
      </c>
      <c r="B66" s="113" t="s">
        <v>132</v>
      </c>
      <c r="C66" s="114" t="s">
        <v>133</v>
      </c>
      <c r="D66" s="115" t="s">
        <v>34</v>
      </c>
      <c r="E66" s="116">
        <v>4.9</v>
      </c>
      <c r="F66" s="117"/>
      <c r="G66" s="118">
        <f>E66*F66</f>
        <v>0</v>
      </c>
      <c r="H66" s="119">
        <v>0</v>
      </c>
      <c r="I66" s="120">
        <f>E66*H66</f>
        <v>0</v>
      </c>
      <c r="J66" s="119">
        <v>-0.416999999999916</v>
      </c>
      <c r="K66" s="120">
        <f>E66*J66</f>
        <v>-2.0432999999995887</v>
      </c>
      <c r="O66" s="111"/>
      <c r="Z66" s="121"/>
      <c r="AA66" s="121">
        <v>1</v>
      </c>
      <c r="AB66" s="121">
        <v>1</v>
      </c>
      <c r="AC66" s="121">
        <v>1</v>
      </c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CA66" s="121">
        <v>1</v>
      </c>
      <c r="CB66" s="121">
        <v>1</v>
      </c>
      <c r="CZ66" s="73">
        <v>1</v>
      </c>
    </row>
    <row r="67" spans="1:63" ht="12.75">
      <c r="A67" s="122"/>
      <c r="B67" s="123"/>
      <c r="C67" s="192" t="s">
        <v>276</v>
      </c>
      <c r="D67" s="193"/>
      <c r="E67" s="126">
        <v>4.9</v>
      </c>
      <c r="F67" s="127"/>
      <c r="G67" s="128"/>
      <c r="H67" s="129"/>
      <c r="I67" s="124"/>
      <c r="J67" s="130"/>
      <c r="K67" s="124"/>
      <c r="M67" s="131" t="s">
        <v>276</v>
      </c>
      <c r="O67" s="11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32" t="str">
        <f>C66</f>
        <v>Rozebrání dlažeb z žul kostek 10/12 v kam. těženém</v>
      </c>
      <c r="BE67" s="121"/>
      <c r="BF67" s="121"/>
      <c r="BG67" s="121"/>
      <c r="BH67" s="121"/>
      <c r="BI67" s="121"/>
      <c r="BJ67" s="121"/>
      <c r="BK67" s="121"/>
    </row>
    <row r="68" spans="1:104" ht="12.75">
      <c r="A68" s="112">
        <v>24</v>
      </c>
      <c r="B68" s="113" t="s">
        <v>135</v>
      </c>
      <c r="C68" s="114" t="s">
        <v>136</v>
      </c>
      <c r="D68" s="115" t="s">
        <v>34</v>
      </c>
      <c r="E68" s="116">
        <v>166.75</v>
      </c>
      <c r="F68" s="117"/>
      <c r="G68" s="118">
        <f>E68*F68</f>
        <v>0</v>
      </c>
      <c r="H68" s="119">
        <v>0</v>
      </c>
      <c r="I68" s="120">
        <f>E68*H68</f>
        <v>0</v>
      </c>
      <c r="J68" s="119">
        <v>-0.440000000000055</v>
      </c>
      <c r="K68" s="120">
        <f>E68*J68</f>
        <v>-73.37000000000917</v>
      </c>
      <c r="O68" s="111"/>
      <c r="Z68" s="121"/>
      <c r="AA68" s="121">
        <v>1</v>
      </c>
      <c r="AB68" s="121">
        <v>1</v>
      </c>
      <c r="AC68" s="121">
        <v>1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CA68" s="121">
        <v>1</v>
      </c>
      <c r="CB68" s="121">
        <v>1</v>
      </c>
      <c r="CZ68" s="73">
        <v>1</v>
      </c>
    </row>
    <row r="69" spans="1:63" ht="12.75">
      <c r="A69" s="122"/>
      <c r="B69" s="123"/>
      <c r="C69" s="192" t="s">
        <v>277</v>
      </c>
      <c r="D69" s="193"/>
      <c r="E69" s="126">
        <v>166.75</v>
      </c>
      <c r="F69" s="127"/>
      <c r="G69" s="128"/>
      <c r="H69" s="129"/>
      <c r="I69" s="124"/>
      <c r="J69" s="130"/>
      <c r="K69" s="124"/>
      <c r="M69" s="131" t="s">
        <v>277</v>
      </c>
      <c r="O69" s="11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32" t="str">
        <f>C68</f>
        <v>Odstranění podkladu nad 50 m2,kam.drcené tl.20 cm</v>
      </c>
      <c r="BE69" s="121"/>
      <c r="BF69" s="121"/>
      <c r="BG69" s="121"/>
      <c r="BH69" s="121"/>
      <c r="BI69" s="121"/>
      <c r="BJ69" s="121"/>
      <c r="BK69" s="121"/>
    </row>
    <row r="70" spans="1:104" ht="12.75">
      <c r="A70" s="112">
        <v>25</v>
      </c>
      <c r="B70" s="113" t="s">
        <v>138</v>
      </c>
      <c r="C70" s="114" t="s">
        <v>139</v>
      </c>
      <c r="D70" s="115" t="s">
        <v>34</v>
      </c>
      <c r="E70" s="116">
        <v>4.45</v>
      </c>
      <c r="F70" s="117"/>
      <c r="G70" s="118">
        <f>E70*F70</f>
        <v>0</v>
      </c>
      <c r="H70" s="119">
        <v>0</v>
      </c>
      <c r="I70" s="120">
        <f>E70*H70</f>
        <v>0</v>
      </c>
      <c r="J70" s="119">
        <v>-0.720000000000255</v>
      </c>
      <c r="K70" s="120">
        <f>E70*J70</f>
        <v>-3.204000000001135</v>
      </c>
      <c r="O70" s="111"/>
      <c r="Z70" s="121"/>
      <c r="AA70" s="121">
        <v>1</v>
      </c>
      <c r="AB70" s="121">
        <v>1</v>
      </c>
      <c r="AC70" s="121">
        <v>1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CA70" s="121">
        <v>1</v>
      </c>
      <c r="CB70" s="121">
        <v>1</v>
      </c>
      <c r="CZ70" s="73">
        <v>1</v>
      </c>
    </row>
    <row r="71" spans="1:63" ht="12.75">
      <c r="A71" s="122"/>
      <c r="B71" s="123"/>
      <c r="C71" s="194"/>
      <c r="D71" s="195"/>
      <c r="E71" s="195"/>
      <c r="F71" s="195"/>
      <c r="G71" s="196"/>
      <c r="I71" s="124"/>
      <c r="K71" s="124"/>
      <c r="L71" s="125"/>
      <c r="O71" s="11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</row>
    <row r="72" spans="1:63" ht="12.75">
      <c r="A72" s="122"/>
      <c r="B72" s="123"/>
      <c r="C72" s="192" t="s">
        <v>278</v>
      </c>
      <c r="D72" s="193"/>
      <c r="E72" s="126">
        <v>4.45</v>
      </c>
      <c r="F72" s="127"/>
      <c r="G72" s="128"/>
      <c r="H72" s="129"/>
      <c r="I72" s="124"/>
      <c r="J72" s="130"/>
      <c r="K72" s="124"/>
      <c r="M72" s="131" t="s">
        <v>278</v>
      </c>
      <c r="O72" s="11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32">
        <f>C71</f>
        <v>0</v>
      </c>
      <c r="BE72" s="121"/>
      <c r="BF72" s="121"/>
      <c r="BG72" s="121"/>
      <c r="BH72" s="121"/>
      <c r="BI72" s="121"/>
      <c r="BJ72" s="121"/>
      <c r="BK72" s="121"/>
    </row>
    <row r="73" spans="1:104" ht="12.75">
      <c r="A73" s="112">
        <v>26</v>
      </c>
      <c r="B73" s="113" t="s">
        <v>141</v>
      </c>
      <c r="C73" s="114" t="s">
        <v>142</v>
      </c>
      <c r="D73" s="115" t="s">
        <v>112</v>
      </c>
      <c r="E73" s="116">
        <v>97.7</v>
      </c>
      <c r="F73" s="117"/>
      <c r="G73" s="118">
        <f>E73*F73</f>
        <v>0</v>
      </c>
      <c r="H73" s="119">
        <v>0</v>
      </c>
      <c r="I73" s="120">
        <f>E73*H73</f>
        <v>0</v>
      </c>
      <c r="J73" s="119">
        <v>-0.220000000000027</v>
      </c>
      <c r="K73" s="120">
        <f>E73*J73</f>
        <v>-21.49400000000264</v>
      </c>
      <c r="O73" s="111"/>
      <c r="Z73" s="121"/>
      <c r="AA73" s="121">
        <v>1</v>
      </c>
      <c r="AB73" s="121">
        <v>1</v>
      </c>
      <c r="AC73" s="121">
        <v>1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CA73" s="121">
        <v>1</v>
      </c>
      <c r="CB73" s="121">
        <v>1</v>
      </c>
      <c r="CZ73" s="73">
        <v>1</v>
      </c>
    </row>
    <row r="74" spans="1:63" ht="12.75">
      <c r="A74" s="122"/>
      <c r="B74" s="123"/>
      <c r="C74" s="192" t="s">
        <v>279</v>
      </c>
      <c r="D74" s="193"/>
      <c r="E74" s="126">
        <v>97.7</v>
      </c>
      <c r="F74" s="127"/>
      <c r="G74" s="128"/>
      <c r="H74" s="129"/>
      <c r="I74" s="124"/>
      <c r="J74" s="130"/>
      <c r="K74" s="124"/>
      <c r="M74" s="131" t="s">
        <v>279</v>
      </c>
      <c r="O74" s="11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32" t="str">
        <f>C73</f>
        <v>Vytrhání obrubníků chodníkových a parkových</v>
      </c>
      <c r="BE74" s="121"/>
      <c r="BF74" s="121"/>
      <c r="BG74" s="121"/>
      <c r="BH74" s="121"/>
      <c r="BI74" s="121"/>
      <c r="BJ74" s="121"/>
      <c r="BK74" s="121"/>
    </row>
    <row r="75" spans="1:104" ht="22.5">
      <c r="A75" s="112">
        <v>27</v>
      </c>
      <c r="B75" s="113" t="s">
        <v>144</v>
      </c>
      <c r="C75" s="114" t="s">
        <v>145</v>
      </c>
      <c r="D75" s="115" t="s">
        <v>34</v>
      </c>
      <c r="E75" s="116">
        <v>72.8</v>
      </c>
      <c r="F75" s="117"/>
      <c r="G75" s="118">
        <f>E75*F75</f>
        <v>0</v>
      </c>
      <c r="H75" s="119">
        <v>0</v>
      </c>
      <c r="I75" s="120">
        <f>E75*H75</f>
        <v>0</v>
      </c>
      <c r="J75" s="119">
        <v>0</v>
      </c>
      <c r="K75" s="120">
        <f>E75*J75</f>
        <v>0</v>
      </c>
      <c r="O75" s="111"/>
      <c r="Z75" s="121"/>
      <c r="AA75" s="121">
        <v>1</v>
      </c>
      <c r="AB75" s="121">
        <v>1</v>
      </c>
      <c r="AC75" s="121">
        <v>1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CA75" s="121">
        <v>1</v>
      </c>
      <c r="CB75" s="121">
        <v>1</v>
      </c>
      <c r="CZ75" s="73">
        <v>1</v>
      </c>
    </row>
    <row r="76" spans="1:63" ht="12.75">
      <c r="A76" s="122"/>
      <c r="B76" s="123"/>
      <c r="C76" s="194"/>
      <c r="D76" s="195"/>
      <c r="E76" s="195"/>
      <c r="F76" s="195"/>
      <c r="G76" s="196"/>
      <c r="I76" s="124"/>
      <c r="K76" s="124"/>
      <c r="L76" s="125"/>
      <c r="O76" s="11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</row>
    <row r="77" spans="1:63" ht="12.75">
      <c r="A77" s="122"/>
      <c r="B77" s="123"/>
      <c r="C77" s="192" t="s">
        <v>243</v>
      </c>
      <c r="D77" s="193"/>
      <c r="E77" s="126">
        <v>65.64</v>
      </c>
      <c r="F77" s="127"/>
      <c r="G77" s="128"/>
      <c r="H77" s="129"/>
      <c r="I77" s="124"/>
      <c r="J77" s="130"/>
      <c r="K77" s="124"/>
      <c r="M77" s="131" t="s">
        <v>243</v>
      </c>
      <c r="O77" s="11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32">
        <f>C76</f>
        <v>0</v>
      </c>
      <c r="BE77" s="121"/>
      <c r="BF77" s="121"/>
      <c r="BG77" s="121"/>
      <c r="BH77" s="121"/>
      <c r="BI77" s="121"/>
      <c r="BJ77" s="121"/>
      <c r="BK77" s="121"/>
    </row>
    <row r="78" spans="1:63" ht="12.75">
      <c r="A78" s="122"/>
      <c r="B78" s="123"/>
      <c r="C78" s="192" t="s">
        <v>244</v>
      </c>
      <c r="D78" s="193"/>
      <c r="E78" s="126">
        <v>7.16</v>
      </c>
      <c r="F78" s="127"/>
      <c r="G78" s="128"/>
      <c r="H78" s="129"/>
      <c r="I78" s="124"/>
      <c r="J78" s="130"/>
      <c r="K78" s="124"/>
      <c r="M78" s="131" t="s">
        <v>244</v>
      </c>
      <c r="O78" s="11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32" t="str">
        <f>C77</f>
        <v>30/30 - 20%:328,2*0,2</v>
      </c>
      <c r="BE78" s="121"/>
      <c r="BF78" s="121"/>
      <c r="BG78" s="121"/>
      <c r="BH78" s="121"/>
      <c r="BI78" s="121"/>
      <c r="BJ78" s="121"/>
      <c r="BK78" s="121"/>
    </row>
    <row r="79" spans="1:104" ht="12.75">
      <c r="A79" s="112">
        <v>28</v>
      </c>
      <c r="B79" s="113" t="s">
        <v>148</v>
      </c>
      <c r="C79" s="114" t="s">
        <v>149</v>
      </c>
      <c r="D79" s="115" t="s">
        <v>34</v>
      </c>
      <c r="E79" s="116">
        <v>96.5</v>
      </c>
      <c r="F79" s="117"/>
      <c r="G79" s="118">
        <f>E79*F79</f>
        <v>0</v>
      </c>
      <c r="H79" s="119">
        <v>0</v>
      </c>
      <c r="I79" s="120">
        <f>E79*H79</f>
        <v>0</v>
      </c>
      <c r="J79" s="119">
        <v>0</v>
      </c>
      <c r="K79" s="120">
        <f>E79*J79</f>
        <v>0</v>
      </c>
      <c r="O79" s="111"/>
      <c r="Z79" s="121"/>
      <c r="AA79" s="121">
        <v>1</v>
      </c>
      <c r="AB79" s="121">
        <v>1</v>
      </c>
      <c r="AC79" s="121">
        <v>1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CA79" s="121">
        <v>1</v>
      </c>
      <c r="CB79" s="121">
        <v>1</v>
      </c>
      <c r="CZ79" s="73">
        <v>1</v>
      </c>
    </row>
    <row r="80" spans="1:104" ht="12.75">
      <c r="A80" s="112">
        <v>29</v>
      </c>
      <c r="B80" s="113" t="s">
        <v>150</v>
      </c>
      <c r="C80" s="114" t="s">
        <v>151</v>
      </c>
      <c r="D80" s="115" t="s">
        <v>152</v>
      </c>
      <c r="E80" s="116">
        <v>15</v>
      </c>
      <c r="F80" s="117"/>
      <c r="G80" s="118">
        <f>E80*F80</f>
        <v>0</v>
      </c>
      <c r="H80" s="119">
        <v>0</v>
      </c>
      <c r="I80" s="120">
        <f>E80*H80</f>
        <v>0</v>
      </c>
      <c r="J80" s="119"/>
      <c r="K80" s="120">
        <f>E80*J80</f>
        <v>0</v>
      </c>
      <c r="O80" s="111"/>
      <c r="Z80" s="121"/>
      <c r="AA80" s="121">
        <v>12</v>
      </c>
      <c r="AB80" s="121">
        <v>0</v>
      </c>
      <c r="AC80" s="121">
        <v>31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CA80" s="121">
        <v>12</v>
      </c>
      <c r="CB80" s="121">
        <v>0</v>
      </c>
      <c r="CZ80" s="73">
        <v>1</v>
      </c>
    </row>
    <row r="81" spans="1:63" ht="12.75">
      <c r="A81" s="133" t="s">
        <v>35</v>
      </c>
      <c r="B81" s="134" t="s">
        <v>127</v>
      </c>
      <c r="C81" s="135" t="s">
        <v>128</v>
      </c>
      <c r="D81" s="136"/>
      <c r="E81" s="137"/>
      <c r="F81" s="137"/>
      <c r="G81" s="138">
        <f>SUM(G63:G80)</f>
        <v>0</v>
      </c>
      <c r="H81" s="139"/>
      <c r="I81" s="140">
        <f>SUM(I63:I80)</f>
        <v>0</v>
      </c>
      <c r="J81" s="141"/>
      <c r="K81" s="140">
        <f>SUM(K63:K80)</f>
        <v>-121.83249999999994</v>
      </c>
      <c r="O81" s="111"/>
      <c r="X81" s="142">
        <f>K81</f>
        <v>-121.83249999999994</v>
      </c>
      <c r="Y81" s="142">
        <f>I81</f>
        <v>0</v>
      </c>
      <c r="Z81" s="143">
        <f>G81</f>
        <v>0</v>
      </c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44"/>
      <c r="BB81" s="144"/>
      <c r="BC81" s="144"/>
      <c r="BD81" s="144"/>
      <c r="BE81" s="144"/>
      <c r="BF81" s="144"/>
      <c r="BG81" s="121"/>
      <c r="BH81" s="121"/>
      <c r="BI81" s="121"/>
      <c r="BJ81" s="121"/>
      <c r="BK81" s="121"/>
    </row>
    <row r="82" spans="1:15" ht="14.25" customHeight="1">
      <c r="A82" s="101" t="s">
        <v>31</v>
      </c>
      <c r="B82" s="102" t="s">
        <v>153</v>
      </c>
      <c r="C82" s="103" t="s">
        <v>154</v>
      </c>
      <c r="D82" s="104"/>
      <c r="E82" s="105"/>
      <c r="F82" s="105"/>
      <c r="G82" s="106"/>
      <c r="H82" s="107"/>
      <c r="I82" s="108"/>
      <c r="J82" s="109"/>
      <c r="K82" s="110"/>
      <c r="O82" s="111"/>
    </row>
    <row r="83" spans="1:104" ht="12.75">
      <c r="A83" s="112">
        <v>30</v>
      </c>
      <c r="B83" s="113" t="s">
        <v>155</v>
      </c>
      <c r="C83" s="114" t="s">
        <v>156</v>
      </c>
      <c r="D83" s="115" t="s">
        <v>51</v>
      </c>
      <c r="E83" s="116">
        <v>1</v>
      </c>
      <c r="F83" s="117"/>
      <c r="G83" s="118">
        <f>E83*F83</f>
        <v>0</v>
      </c>
      <c r="H83" s="119">
        <v>0</v>
      </c>
      <c r="I83" s="120">
        <f>E83*H83</f>
        <v>0</v>
      </c>
      <c r="J83" s="119"/>
      <c r="K83" s="120">
        <f>E83*J83</f>
        <v>0</v>
      </c>
      <c r="O83" s="111"/>
      <c r="Z83" s="121"/>
      <c r="AA83" s="121">
        <v>12</v>
      </c>
      <c r="AB83" s="121">
        <v>0</v>
      </c>
      <c r="AC83" s="121">
        <v>3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CA83" s="121">
        <v>12</v>
      </c>
      <c r="CB83" s="121">
        <v>0</v>
      </c>
      <c r="CZ83" s="73">
        <v>1</v>
      </c>
    </row>
    <row r="84" spans="1:104" ht="12.75">
      <c r="A84" s="112">
        <v>31</v>
      </c>
      <c r="B84" s="113" t="s">
        <v>157</v>
      </c>
      <c r="C84" s="114" t="s">
        <v>158</v>
      </c>
      <c r="D84" s="115" t="s">
        <v>51</v>
      </c>
      <c r="E84" s="116">
        <v>1</v>
      </c>
      <c r="F84" s="117"/>
      <c r="G84" s="118">
        <f>E84*F84</f>
        <v>0</v>
      </c>
      <c r="H84" s="119">
        <v>0</v>
      </c>
      <c r="I84" s="120">
        <f>E84*H84</f>
        <v>0</v>
      </c>
      <c r="J84" s="119"/>
      <c r="K84" s="120">
        <f>E84*J84</f>
        <v>0</v>
      </c>
      <c r="O84" s="111"/>
      <c r="Z84" s="121"/>
      <c r="AA84" s="121">
        <v>12</v>
      </c>
      <c r="AB84" s="121">
        <v>0</v>
      </c>
      <c r="AC84" s="121">
        <v>4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CA84" s="121">
        <v>12</v>
      </c>
      <c r="CB84" s="121">
        <v>0</v>
      </c>
      <c r="CZ84" s="73">
        <v>1</v>
      </c>
    </row>
    <row r="85" spans="1:104" ht="12.75">
      <c r="A85" s="112">
        <v>32</v>
      </c>
      <c r="B85" s="113" t="s">
        <v>159</v>
      </c>
      <c r="C85" s="114" t="s">
        <v>160</v>
      </c>
      <c r="D85" s="115" t="s">
        <v>161</v>
      </c>
      <c r="E85" s="116">
        <v>30</v>
      </c>
      <c r="F85" s="117"/>
      <c r="G85" s="118">
        <f>E85*F85</f>
        <v>0</v>
      </c>
      <c r="H85" s="119">
        <v>0</v>
      </c>
      <c r="I85" s="120">
        <f>E85*H85</f>
        <v>0</v>
      </c>
      <c r="J85" s="119"/>
      <c r="K85" s="120">
        <f>E85*J85</f>
        <v>0</v>
      </c>
      <c r="O85" s="111"/>
      <c r="Z85" s="121"/>
      <c r="AA85" s="121">
        <v>12</v>
      </c>
      <c r="AB85" s="121">
        <v>0</v>
      </c>
      <c r="AC85" s="121">
        <v>5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CA85" s="121">
        <v>12</v>
      </c>
      <c r="CB85" s="121">
        <v>0</v>
      </c>
      <c r="CZ85" s="73">
        <v>1</v>
      </c>
    </row>
    <row r="86" spans="1:63" ht="12.75">
      <c r="A86" s="133" t="s">
        <v>35</v>
      </c>
      <c r="B86" s="134" t="s">
        <v>153</v>
      </c>
      <c r="C86" s="135" t="s">
        <v>154</v>
      </c>
      <c r="D86" s="136"/>
      <c r="E86" s="137"/>
      <c r="F86" s="137"/>
      <c r="G86" s="138">
        <f>SUM(G82:G85)</f>
        <v>0</v>
      </c>
      <c r="H86" s="139"/>
      <c r="I86" s="140">
        <f>SUM(I82:I85)</f>
        <v>0</v>
      </c>
      <c r="J86" s="141"/>
      <c r="K86" s="140">
        <f>SUM(K82:K85)</f>
        <v>0</v>
      </c>
      <c r="O86" s="111"/>
      <c r="X86" s="142">
        <f>K86</f>
        <v>0</v>
      </c>
      <c r="Y86" s="142">
        <f>I86</f>
        <v>0</v>
      </c>
      <c r="Z86" s="143">
        <f>G86</f>
        <v>0</v>
      </c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44"/>
      <c r="BB86" s="144"/>
      <c r="BC86" s="144"/>
      <c r="BD86" s="144"/>
      <c r="BE86" s="144"/>
      <c r="BF86" s="144"/>
      <c r="BG86" s="121"/>
      <c r="BH86" s="121"/>
      <c r="BI86" s="121"/>
      <c r="BJ86" s="121"/>
      <c r="BK86" s="121"/>
    </row>
    <row r="87" spans="1:15" ht="14.25" customHeight="1">
      <c r="A87" s="101" t="s">
        <v>31</v>
      </c>
      <c r="B87" s="102" t="s">
        <v>162</v>
      </c>
      <c r="C87" s="103" t="s">
        <v>163</v>
      </c>
      <c r="D87" s="104"/>
      <c r="E87" s="105"/>
      <c r="F87" s="105"/>
      <c r="G87" s="106"/>
      <c r="H87" s="107"/>
      <c r="I87" s="108"/>
      <c r="J87" s="109"/>
      <c r="K87" s="110"/>
      <c r="O87" s="111"/>
    </row>
    <row r="88" spans="1:104" ht="12.75">
      <c r="A88" s="112">
        <v>33</v>
      </c>
      <c r="B88" s="113" t="s">
        <v>164</v>
      </c>
      <c r="C88" s="114" t="s">
        <v>165</v>
      </c>
      <c r="D88" s="115" t="s">
        <v>166</v>
      </c>
      <c r="E88" s="116">
        <v>230.611015500078</v>
      </c>
      <c r="F88" s="117"/>
      <c r="G88" s="118">
        <f>E88*F88</f>
        <v>0</v>
      </c>
      <c r="H88" s="119">
        <v>0</v>
      </c>
      <c r="I88" s="120">
        <f>E88*H88</f>
        <v>0</v>
      </c>
      <c r="J88" s="119"/>
      <c r="K88" s="120">
        <f>E88*J88</f>
        <v>0</v>
      </c>
      <c r="O88" s="111"/>
      <c r="Z88" s="121"/>
      <c r="AA88" s="121">
        <v>7</v>
      </c>
      <c r="AB88" s="121">
        <v>1</v>
      </c>
      <c r="AC88" s="121">
        <v>2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CA88" s="121">
        <v>7</v>
      </c>
      <c r="CB88" s="121">
        <v>1</v>
      </c>
      <c r="CZ88" s="73">
        <v>1</v>
      </c>
    </row>
    <row r="89" spans="1:63" ht="12.75">
      <c r="A89" s="133" t="s">
        <v>35</v>
      </c>
      <c r="B89" s="134" t="s">
        <v>162</v>
      </c>
      <c r="C89" s="135" t="s">
        <v>163</v>
      </c>
      <c r="D89" s="136"/>
      <c r="E89" s="137"/>
      <c r="F89" s="137"/>
      <c r="G89" s="138">
        <f>SUM(G87:G88)</f>
        <v>0</v>
      </c>
      <c r="H89" s="139"/>
      <c r="I89" s="140">
        <f>SUM(I87:I88)</f>
        <v>0</v>
      </c>
      <c r="J89" s="141"/>
      <c r="K89" s="140">
        <f>SUM(K87:K88)</f>
        <v>0</v>
      </c>
      <c r="O89" s="111"/>
      <c r="X89" s="142">
        <f>K89</f>
        <v>0</v>
      </c>
      <c r="Y89" s="142">
        <f>I89</f>
        <v>0</v>
      </c>
      <c r="Z89" s="143">
        <f>G89</f>
        <v>0</v>
      </c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44"/>
      <c r="BB89" s="144"/>
      <c r="BC89" s="144"/>
      <c r="BD89" s="144"/>
      <c r="BE89" s="144"/>
      <c r="BF89" s="144"/>
      <c r="BG89" s="121"/>
      <c r="BH89" s="121"/>
      <c r="BI89" s="121"/>
      <c r="BJ89" s="121"/>
      <c r="BK89" s="121"/>
    </row>
    <row r="90" spans="1:15" ht="14.25" customHeight="1">
      <c r="A90" s="101" t="s">
        <v>31</v>
      </c>
      <c r="B90" s="102" t="s">
        <v>167</v>
      </c>
      <c r="C90" s="103" t="s">
        <v>168</v>
      </c>
      <c r="D90" s="104"/>
      <c r="E90" s="105"/>
      <c r="F90" s="105"/>
      <c r="G90" s="106"/>
      <c r="H90" s="107"/>
      <c r="I90" s="108"/>
      <c r="J90" s="109"/>
      <c r="K90" s="110"/>
      <c r="O90" s="111"/>
    </row>
    <row r="91" spans="1:104" ht="22.5">
      <c r="A91" s="112">
        <v>34</v>
      </c>
      <c r="B91" s="113" t="s">
        <v>169</v>
      </c>
      <c r="C91" s="114" t="s">
        <v>170</v>
      </c>
      <c r="D91" s="115" t="s">
        <v>34</v>
      </c>
      <c r="E91" s="116">
        <v>35.75</v>
      </c>
      <c r="F91" s="117"/>
      <c r="G91" s="118">
        <f>E91*F91</f>
        <v>0</v>
      </c>
      <c r="H91" s="119">
        <v>0.00710999999999729</v>
      </c>
      <c r="I91" s="120">
        <f>E91*H91</f>
        <v>0.2541824999999031</v>
      </c>
      <c r="J91" s="119">
        <v>0</v>
      </c>
      <c r="K91" s="120">
        <f>E91*J91</f>
        <v>0</v>
      </c>
      <c r="O91" s="111"/>
      <c r="Z91" s="121"/>
      <c r="AA91" s="121">
        <v>1</v>
      </c>
      <c r="AB91" s="121">
        <v>0</v>
      </c>
      <c r="AC91" s="121"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CA91" s="121">
        <v>1</v>
      </c>
      <c r="CB91" s="121">
        <v>0</v>
      </c>
      <c r="CZ91" s="73">
        <v>2</v>
      </c>
    </row>
    <row r="92" spans="1:63" ht="25.5">
      <c r="A92" s="122"/>
      <c r="B92" s="123"/>
      <c r="C92" s="192" t="s">
        <v>280</v>
      </c>
      <c r="D92" s="193"/>
      <c r="E92" s="126">
        <v>35.75</v>
      </c>
      <c r="F92" s="127"/>
      <c r="G92" s="128"/>
      <c r="H92" s="129"/>
      <c r="I92" s="124"/>
      <c r="J92" s="130"/>
      <c r="K92" s="124"/>
      <c r="M92" s="131" t="s">
        <v>280</v>
      </c>
      <c r="O92" s="11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32" t="str">
        <f>C91</f>
        <v>Izolační systém nopovou folií, svisle včetně dodávky fólie, ukonč.lišty výška nopu 10 mm</v>
      </c>
      <c r="BE92" s="121"/>
      <c r="BF92" s="121"/>
      <c r="BG92" s="121"/>
      <c r="BH92" s="121"/>
      <c r="BI92" s="121"/>
      <c r="BJ92" s="121"/>
      <c r="BK92" s="121"/>
    </row>
    <row r="93" spans="1:104" ht="12.75">
      <c r="A93" s="112">
        <v>35</v>
      </c>
      <c r="B93" s="113" t="s">
        <v>172</v>
      </c>
      <c r="C93" s="114" t="s">
        <v>173</v>
      </c>
      <c r="D93" s="115" t="s">
        <v>9</v>
      </c>
      <c r="E93" s="116">
        <v>86.33625</v>
      </c>
      <c r="F93" s="117"/>
      <c r="G93" s="118">
        <f>E93*F93</f>
        <v>0</v>
      </c>
      <c r="H93" s="119">
        <v>0</v>
      </c>
      <c r="I93" s="120">
        <f>E93*H93</f>
        <v>0</v>
      </c>
      <c r="J93" s="119"/>
      <c r="K93" s="120">
        <f>E93*J93</f>
        <v>0</v>
      </c>
      <c r="O93" s="111"/>
      <c r="Z93" s="121"/>
      <c r="AA93" s="121">
        <v>7</v>
      </c>
      <c r="AB93" s="121">
        <v>1002</v>
      </c>
      <c r="AC93" s="121">
        <v>5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CA93" s="121">
        <v>7</v>
      </c>
      <c r="CB93" s="121">
        <v>1002</v>
      </c>
      <c r="CZ93" s="73">
        <v>2</v>
      </c>
    </row>
    <row r="94" spans="1:63" ht="12.75">
      <c r="A94" s="133" t="s">
        <v>35</v>
      </c>
      <c r="B94" s="134" t="s">
        <v>167</v>
      </c>
      <c r="C94" s="135" t="s">
        <v>168</v>
      </c>
      <c r="D94" s="136"/>
      <c r="E94" s="137"/>
      <c r="F94" s="137"/>
      <c r="G94" s="138">
        <f>SUM(G90:G93)</f>
        <v>0</v>
      </c>
      <c r="H94" s="139"/>
      <c r="I94" s="140">
        <f>SUM(I90:I93)</f>
        <v>0.2541824999999031</v>
      </c>
      <c r="J94" s="141"/>
      <c r="K94" s="140">
        <f>SUM(K90:K93)</f>
        <v>0</v>
      </c>
      <c r="O94" s="111"/>
      <c r="X94" s="142">
        <f>K94</f>
        <v>0</v>
      </c>
      <c r="Y94" s="142">
        <f>I94</f>
        <v>0.2541824999999031</v>
      </c>
      <c r="Z94" s="143">
        <f>G94</f>
        <v>0</v>
      </c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44"/>
      <c r="BB94" s="144"/>
      <c r="BC94" s="144"/>
      <c r="BD94" s="144"/>
      <c r="BE94" s="144"/>
      <c r="BF94" s="144"/>
      <c r="BG94" s="121"/>
      <c r="BH94" s="121"/>
      <c r="BI94" s="121"/>
      <c r="BJ94" s="121"/>
      <c r="BK94" s="121"/>
    </row>
    <row r="95" spans="1:15" ht="14.25" customHeight="1">
      <c r="A95" s="101" t="s">
        <v>31</v>
      </c>
      <c r="B95" s="102" t="s">
        <v>174</v>
      </c>
      <c r="C95" s="103" t="s">
        <v>175</v>
      </c>
      <c r="D95" s="104"/>
      <c r="E95" s="105"/>
      <c r="F95" s="105"/>
      <c r="G95" s="106"/>
      <c r="H95" s="107"/>
      <c r="I95" s="108"/>
      <c r="J95" s="109"/>
      <c r="K95" s="110"/>
      <c r="O95" s="111"/>
    </row>
    <row r="96" spans="1:104" ht="12.75">
      <c r="A96" s="112">
        <v>36</v>
      </c>
      <c r="B96" s="113" t="s">
        <v>176</v>
      </c>
      <c r="C96" s="114" t="s">
        <v>177</v>
      </c>
      <c r="D96" s="115" t="s">
        <v>54</v>
      </c>
      <c r="E96" s="116">
        <v>33.074</v>
      </c>
      <c r="F96" s="117"/>
      <c r="G96" s="118">
        <f>E96*F96</f>
        <v>0</v>
      </c>
      <c r="H96" s="119">
        <v>0</v>
      </c>
      <c r="I96" s="120">
        <f>E96*H96</f>
        <v>0</v>
      </c>
      <c r="J96" s="119">
        <v>0</v>
      </c>
      <c r="K96" s="120">
        <f>E96*J96</f>
        <v>0</v>
      </c>
      <c r="O96" s="111"/>
      <c r="Z96" s="121"/>
      <c r="AA96" s="121">
        <v>1</v>
      </c>
      <c r="AB96" s="121">
        <v>1</v>
      </c>
      <c r="AC96" s="121">
        <v>1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CA96" s="121">
        <v>1</v>
      </c>
      <c r="CB96" s="121">
        <v>1</v>
      </c>
      <c r="CZ96" s="73">
        <v>1</v>
      </c>
    </row>
    <row r="97" spans="1:63" ht="12.75">
      <c r="A97" s="122"/>
      <c r="B97" s="123"/>
      <c r="C97" s="192" t="s">
        <v>259</v>
      </c>
      <c r="D97" s="193"/>
      <c r="E97" s="126">
        <v>33.074</v>
      </c>
      <c r="F97" s="127"/>
      <c r="G97" s="128"/>
      <c r="H97" s="129"/>
      <c r="I97" s="124"/>
      <c r="J97" s="130"/>
      <c r="K97" s="124"/>
      <c r="M97" s="131" t="s">
        <v>208</v>
      </c>
      <c r="O97" s="11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32" t="str">
        <f>C96</f>
        <v>Poplatek za skládku horniny 1- 4</v>
      </c>
      <c r="BE97" s="121"/>
      <c r="BF97" s="121"/>
      <c r="BG97" s="121"/>
      <c r="BH97" s="121"/>
      <c r="BI97" s="121"/>
      <c r="BJ97" s="121"/>
      <c r="BK97" s="121"/>
    </row>
    <row r="98" spans="1:63" ht="12.75">
      <c r="A98" s="122"/>
      <c r="B98" s="123"/>
      <c r="C98" s="192" t="s">
        <v>47</v>
      </c>
      <c r="D98" s="193"/>
      <c r="E98" s="126">
        <v>0</v>
      </c>
      <c r="F98" s="127"/>
      <c r="G98" s="128"/>
      <c r="H98" s="129"/>
      <c r="I98" s="124"/>
      <c r="J98" s="130"/>
      <c r="K98" s="124"/>
      <c r="M98" s="131">
        <v>0</v>
      </c>
      <c r="O98" s="11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32" t="str">
        <f>C97</f>
        <v>39,002-5,928</v>
      </c>
      <c r="BE98" s="121"/>
      <c r="BF98" s="121"/>
      <c r="BG98" s="121"/>
      <c r="BH98" s="121"/>
      <c r="BI98" s="121"/>
      <c r="BJ98" s="121"/>
      <c r="BK98" s="121"/>
    </row>
    <row r="99" spans="1:104" ht="12.75">
      <c r="A99" s="112">
        <v>37</v>
      </c>
      <c r="B99" s="113" t="s">
        <v>178</v>
      </c>
      <c r="C99" s="114" t="s">
        <v>179</v>
      </c>
      <c r="D99" s="115" t="s">
        <v>166</v>
      </c>
      <c r="E99" s="116">
        <v>73.37</v>
      </c>
      <c r="F99" s="117"/>
      <c r="G99" s="118">
        <f>E99*F99</f>
        <v>0</v>
      </c>
      <c r="H99" s="119">
        <v>0</v>
      </c>
      <c r="I99" s="120">
        <f>E99*H99</f>
        <v>0</v>
      </c>
      <c r="J99" s="119">
        <v>0</v>
      </c>
      <c r="K99" s="120">
        <f>E99*J99</f>
        <v>0</v>
      </c>
      <c r="O99" s="111"/>
      <c r="Z99" s="121"/>
      <c r="AA99" s="121">
        <v>1</v>
      </c>
      <c r="AB99" s="121">
        <v>3</v>
      </c>
      <c r="AC99" s="121">
        <v>3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CA99" s="121">
        <v>1</v>
      </c>
      <c r="CB99" s="121">
        <v>3</v>
      </c>
      <c r="CZ99" s="73">
        <v>1</v>
      </c>
    </row>
    <row r="100" spans="1:63" ht="12.75">
      <c r="A100" s="122"/>
      <c r="B100" s="123"/>
      <c r="C100" s="194" t="s">
        <v>180</v>
      </c>
      <c r="D100" s="195"/>
      <c r="E100" s="195"/>
      <c r="F100" s="195"/>
      <c r="G100" s="196"/>
      <c r="I100" s="124"/>
      <c r="K100" s="124"/>
      <c r="L100" s="125" t="s">
        <v>180</v>
      </c>
      <c r="O100" s="11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</row>
    <row r="101" spans="1:63" ht="12.75">
      <c r="A101" s="122"/>
      <c r="B101" s="123"/>
      <c r="C101" s="192" t="s">
        <v>297</v>
      </c>
      <c r="D101" s="193"/>
      <c r="E101" s="126">
        <v>73.37</v>
      </c>
      <c r="F101" s="127"/>
      <c r="G101" s="128"/>
      <c r="H101" s="129"/>
      <c r="I101" s="124"/>
      <c r="J101" s="130"/>
      <c r="K101" s="124"/>
      <c r="M101" s="131" t="s">
        <v>246</v>
      </c>
      <c r="O101" s="11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32" t="str">
        <f>C100</f>
        <v>materiál z podkladu, ostatní materiál</v>
      </c>
      <c r="BE101" s="121"/>
      <c r="BF101" s="121"/>
      <c r="BG101" s="121"/>
      <c r="BH101" s="121"/>
      <c r="BI101" s="121"/>
      <c r="BJ101" s="121"/>
      <c r="BK101" s="121"/>
    </row>
    <row r="102" spans="1:104" ht="12.75">
      <c r="A102" s="112">
        <v>38</v>
      </c>
      <c r="B102" s="113" t="s">
        <v>182</v>
      </c>
      <c r="C102" s="114" t="s">
        <v>183</v>
      </c>
      <c r="D102" s="115"/>
      <c r="E102" s="116">
        <v>6.3875</v>
      </c>
      <c r="F102" s="117">
        <v>0</v>
      </c>
      <c r="G102" s="118">
        <f>E102*F102</f>
        <v>0</v>
      </c>
      <c r="H102" s="119">
        <v>0</v>
      </c>
      <c r="I102" s="120">
        <f>E102*H102</f>
        <v>0</v>
      </c>
      <c r="J102" s="119">
        <v>0</v>
      </c>
      <c r="K102" s="120">
        <f>E102*J102</f>
        <v>0</v>
      </c>
      <c r="O102" s="111"/>
      <c r="Z102" s="121"/>
      <c r="AA102" s="121">
        <v>1</v>
      </c>
      <c r="AB102" s="121">
        <v>0</v>
      </c>
      <c r="AC102" s="121">
        <v>0</v>
      </c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CA102" s="121">
        <v>1</v>
      </c>
      <c r="CB102" s="121">
        <v>0</v>
      </c>
      <c r="CZ102" s="73">
        <v>1</v>
      </c>
    </row>
    <row r="103" spans="1:63" ht="12.75">
      <c r="A103" s="122"/>
      <c r="B103" s="123"/>
      <c r="C103" s="194" t="s">
        <v>184</v>
      </c>
      <c r="D103" s="195"/>
      <c r="E103" s="195"/>
      <c r="F103" s="195"/>
      <c r="G103" s="196"/>
      <c r="I103" s="124"/>
      <c r="K103" s="124"/>
      <c r="L103" s="125" t="s">
        <v>184</v>
      </c>
      <c r="O103" s="11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</row>
    <row r="104" spans="1:63" ht="12.75">
      <c r="A104" s="122"/>
      <c r="B104" s="123"/>
      <c r="C104" s="192" t="s">
        <v>185</v>
      </c>
      <c r="D104" s="193"/>
      <c r="E104" s="126">
        <v>0</v>
      </c>
      <c r="F104" s="127"/>
      <c r="G104" s="128"/>
      <c r="H104" s="129"/>
      <c r="I104" s="124"/>
      <c r="J104" s="130"/>
      <c r="K104" s="124"/>
      <c r="M104" s="131" t="s">
        <v>185</v>
      </c>
      <c r="O104" s="11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32" t="str">
        <f>C103</f>
        <v>BEZ POPLATKŮ!!</v>
      </c>
      <c r="BE104" s="121"/>
      <c r="BF104" s="121"/>
      <c r="BG104" s="121"/>
      <c r="BH104" s="121"/>
      <c r="BI104" s="121"/>
      <c r="BJ104" s="121"/>
      <c r="BK104" s="121"/>
    </row>
    <row r="105" spans="1:63" ht="12.75">
      <c r="A105" s="122"/>
      <c r="B105" s="123"/>
      <c r="C105" s="192" t="s">
        <v>298</v>
      </c>
      <c r="D105" s="193"/>
      <c r="E105" s="126">
        <v>4.3442</v>
      </c>
      <c r="F105" s="127"/>
      <c r="G105" s="128"/>
      <c r="H105" s="129"/>
      <c r="I105" s="124"/>
      <c r="J105" s="130"/>
      <c r="K105" s="124"/>
      <c r="M105" s="131" t="s">
        <v>247</v>
      </c>
      <c r="O105" s="11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32" t="str">
        <f>C104</f>
        <v>kamenné obrubníky:0</v>
      </c>
      <c r="BE105" s="121"/>
      <c r="BF105" s="121"/>
      <c r="BG105" s="121"/>
      <c r="BH105" s="121"/>
      <c r="BI105" s="121"/>
      <c r="BJ105" s="121"/>
      <c r="BK105" s="121"/>
    </row>
    <row r="106" spans="1:63" ht="12.75">
      <c r="A106" s="122"/>
      <c r="B106" s="123"/>
      <c r="C106" s="192" t="s">
        <v>299</v>
      </c>
      <c r="D106" s="193"/>
      <c r="E106" s="126">
        <v>2.0433</v>
      </c>
      <c r="F106" s="127"/>
      <c r="G106" s="128"/>
      <c r="H106" s="129"/>
      <c r="I106" s="124"/>
      <c r="J106" s="130"/>
      <c r="K106" s="124"/>
      <c r="M106" s="131" t="s">
        <v>248</v>
      </c>
      <c r="O106" s="11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32" t="str">
        <f>C105</f>
        <v>dlažba 20%:21,7212*0,2</v>
      </c>
      <c r="BE106" s="121"/>
      <c r="BF106" s="121"/>
      <c r="BG106" s="121"/>
      <c r="BH106" s="121"/>
      <c r="BI106" s="121"/>
      <c r="BJ106" s="121"/>
      <c r="BK106" s="121"/>
    </row>
    <row r="107" spans="1:63" ht="12.75">
      <c r="A107" s="122"/>
      <c r="B107" s="123"/>
      <c r="C107" s="192"/>
      <c r="D107" s="193"/>
      <c r="E107" s="126"/>
      <c r="F107" s="127"/>
      <c r="G107" s="128"/>
      <c r="H107" s="129"/>
      <c r="I107" s="124"/>
      <c r="J107" s="130"/>
      <c r="K107" s="124"/>
      <c r="M107" s="131" t="s">
        <v>249</v>
      </c>
      <c r="O107" s="11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32" t="str">
        <f>C106</f>
        <v>žulové kostky drobné očištěné:2,0433</v>
      </c>
      <c r="BE107" s="121"/>
      <c r="BF107" s="121"/>
      <c r="BG107" s="121"/>
      <c r="BH107" s="121"/>
      <c r="BI107" s="121"/>
      <c r="BJ107" s="121"/>
      <c r="BK107" s="121"/>
    </row>
    <row r="108" spans="1:104" ht="12.75">
      <c r="A108" s="112">
        <v>39</v>
      </c>
      <c r="B108" s="113" t="s">
        <v>188</v>
      </c>
      <c r="C108" s="114" t="s">
        <v>189</v>
      </c>
      <c r="D108" s="115" t="s">
        <v>166</v>
      </c>
      <c r="E108" s="116">
        <v>42.075</v>
      </c>
      <c r="F108" s="117"/>
      <c r="G108" s="118">
        <f>E108*F108</f>
        <v>0</v>
      </c>
      <c r="H108" s="119">
        <v>0</v>
      </c>
      <c r="I108" s="120">
        <f>E108*H108</f>
        <v>0</v>
      </c>
      <c r="J108" s="119">
        <v>0</v>
      </c>
      <c r="K108" s="120">
        <f>E108*J108</f>
        <v>0</v>
      </c>
      <c r="O108" s="111"/>
      <c r="Z108" s="121"/>
      <c r="AA108" s="121">
        <v>1</v>
      </c>
      <c r="AB108" s="121">
        <v>3</v>
      </c>
      <c r="AC108" s="121">
        <v>3</v>
      </c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CA108" s="121">
        <v>1</v>
      </c>
      <c r="CB108" s="121">
        <v>3</v>
      </c>
      <c r="CZ108" s="73">
        <v>1</v>
      </c>
    </row>
    <row r="109" spans="1:63" ht="12.75">
      <c r="A109" s="122"/>
      <c r="B109" s="123"/>
      <c r="C109" s="194" t="s">
        <v>190</v>
      </c>
      <c r="D109" s="195"/>
      <c r="E109" s="195"/>
      <c r="F109" s="195"/>
      <c r="G109" s="196"/>
      <c r="I109" s="124"/>
      <c r="K109" s="124"/>
      <c r="L109" s="125" t="s">
        <v>190</v>
      </c>
      <c r="O109" s="11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</row>
    <row r="110" spans="1:63" ht="12.75">
      <c r="A110" s="122"/>
      <c r="B110" s="123"/>
      <c r="C110" s="192" t="s">
        <v>300</v>
      </c>
      <c r="D110" s="193"/>
      <c r="E110" s="126">
        <v>17.377</v>
      </c>
      <c r="F110" s="127"/>
      <c r="G110" s="128"/>
      <c r="H110" s="129"/>
      <c r="I110" s="124"/>
      <c r="J110" s="130"/>
      <c r="K110" s="124"/>
      <c r="M110" s="131" t="s">
        <v>250</v>
      </c>
      <c r="O110" s="11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32" t="str">
        <f>C109</f>
        <v>určeno k recyklaci</v>
      </c>
      <c r="BE110" s="121"/>
      <c r="BF110" s="121"/>
      <c r="BG110" s="121"/>
      <c r="BH110" s="121"/>
      <c r="BI110" s="121"/>
      <c r="BJ110" s="121"/>
      <c r="BK110" s="121"/>
    </row>
    <row r="111" spans="1:63" ht="12.75">
      <c r="A111" s="122"/>
      <c r="B111" s="123"/>
      <c r="C111" s="192" t="s">
        <v>301</v>
      </c>
      <c r="D111" s="193"/>
      <c r="E111" s="126">
        <v>21.494</v>
      </c>
      <c r="F111" s="127"/>
      <c r="G111" s="128"/>
      <c r="H111" s="129"/>
      <c r="I111" s="124"/>
      <c r="J111" s="130"/>
      <c r="K111" s="124"/>
      <c r="M111" s="131" t="s">
        <v>251</v>
      </c>
      <c r="O111" s="11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32" t="str">
        <f>C110</f>
        <v>dlažba 80%:21,72126*0,8</v>
      </c>
      <c r="BE111" s="121"/>
      <c r="BF111" s="121"/>
      <c r="BG111" s="121"/>
      <c r="BH111" s="121"/>
      <c r="BI111" s="121"/>
      <c r="BJ111" s="121"/>
      <c r="BK111" s="121"/>
    </row>
    <row r="112" spans="1:63" ht="12.75">
      <c r="A112" s="122"/>
      <c r="B112" s="123"/>
      <c r="C112" s="192" t="s">
        <v>302</v>
      </c>
      <c r="D112" s="193"/>
      <c r="E112" s="126">
        <v>3.204</v>
      </c>
      <c r="F112" s="127"/>
      <c r="G112" s="128"/>
      <c r="H112" s="129"/>
      <c r="I112" s="124"/>
      <c r="J112" s="130"/>
      <c r="K112" s="124"/>
      <c r="M112" s="131" t="s">
        <v>252</v>
      </c>
      <c r="O112" s="11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32" t="str">
        <f>C111</f>
        <v>obrubníky:21,494</v>
      </c>
      <c r="BE112" s="121"/>
      <c r="BF112" s="121"/>
      <c r="BG112" s="121"/>
      <c r="BH112" s="121"/>
      <c r="BI112" s="121"/>
      <c r="BJ112" s="121"/>
      <c r="BK112" s="121"/>
    </row>
    <row r="113" spans="1:63" ht="12.75">
      <c r="A113" s="122"/>
      <c r="B113" s="123"/>
      <c r="C113" s="192"/>
      <c r="D113" s="193"/>
      <c r="E113" s="126"/>
      <c r="F113" s="127"/>
      <c r="G113" s="128"/>
      <c r="H113" s="129"/>
      <c r="I113" s="124"/>
      <c r="J113" s="130"/>
      <c r="K113" s="124"/>
      <c r="M113" s="131" t="s">
        <v>253</v>
      </c>
      <c r="O113" s="11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32" t="str">
        <f>C112</f>
        <v>vybouraný beton:3,204</v>
      </c>
      <c r="BE113" s="121"/>
      <c r="BF113" s="121"/>
      <c r="BG113" s="121"/>
      <c r="BH113" s="121"/>
      <c r="BI113" s="121"/>
      <c r="BJ113" s="121"/>
      <c r="BK113" s="121"/>
    </row>
    <row r="114" spans="1:63" ht="12.75">
      <c r="A114" s="133" t="s">
        <v>35</v>
      </c>
      <c r="B114" s="134" t="s">
        <v>174</v>
      </c>
      <c r="C114" s="135" t="s">
        <v>175</v>
      </c>
      <c r="D114" s="136"/>
      <c r="E114" s="137"/>
      <c r="F114" s="137"/>
      <c r="G114" s="138">
        <f>SUM(G95:G113)</f>
        <v>0</v>
      </c>
      <c r="H114" s="139"/>
      <c r="I114" s="140">
        <f>SUM(I95:I113)</f>
        <v>0</v>
      </c>
      <c r="J114" s="141"/>
      <c r="K114" s="140">
        <f>SUM(K95:K113)</f>
        <v>0</v>
      </c>
      <c r="O114" s="111"/>
      <c r="X114" s="142">
        <f>K114</f>
        <v>0</v>
      </c>
      <c r="Y114" s="142">
        <f>I114</f>
        <v>0</v>
      </c>
      <c r="Z114" s="143">
        <f>G114</f>
        <v>0</v>
      </c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44"/>
      <c r="BB114" s="144"/>
      <c r="BC114" s="144"/>
      <c r="BD114" s="144"/>
      <c r="BE114" s="144"/>
      <c r="BF114" s="144"/>
      <c r="BG114" s="121"/>
      <c r="BH114" s="121"/>
      <c r="BI114" s="121"/>
      <c r="BJ114" s="121"/>
      <c r="BK114" s="121"/>
    </row>
    <row r="115" spans="1:15" ht="14.25" customHeight="1">
      <c r="A115" s="101" t="s">
        <v>31</v>
      </c>
      <c r="B115" s="102" t="s">
        <v>194</v>
      </c>
      <c r="C115" s="103" t="s">
        <v>195</v>
      </c>
      <c r="D115" s="104"/>
      <c r="E115" s="105"/>
      <c r="F115" s="105"/>
      <c r="G115" s="106"/>
      <c r="H115" s="107"/>
      <c r="I115" s="108"/>
      <c r="J115" s="109"/>
      <c r="K115" s="110"/>
      <c r="O115" s="111"/>
    </row>
    <row r="116" spans="1:104" ht="12.75">
      <c r="A116" s="112">
        <v>40</v>
      </c>
      <c r="B116" s="113" t="s">
        <v>196</v>
      </c>
      <c r="C116" s="114" t="s">
        <v>197</v>
      </c>
      <c r="D116" s="115" t="s">
        <v>166</v>
      </c>
      <c r="E116" s="116">
        <v>121.8325</v>
      </c>
      <c r="F116" s="117"/>
      <c r="G116" s="118">
        <f>E116*F116</f>
        <v>0</v>
      </c>
      <c r="H116" s="119">
        <v>0</v>
      </c>
      <c r="I116" s="120">
        <f>E116*H116</f>
        <v>0</v>
      </c>
      <c r="J116" s="119">
        <v>0</v>
      </c>
      <c r="K116" s="120">
        <f>E116*J116</f>
        <v>0</v>
      </c>
      <c r="O116" s="111"/>
      <c r="Z116" s="121"/>
      <c r="AA116" s="121">
        <v>1</v>
      </c>
      <c r="AB116" s="121">
        <v>3</v>
      </c>
      <c r="AC116" s="121">
        <v>3</v>
      </c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CA116" s="121">
        <v>1</v>
      </c>
      <c r="CB116" s="121">
        <v>3</v>
      </c>
      <c r="CZ116" s="73">
        <v>1</v>
      </c>
    </row>
    <row r="117" spans="1:63" ht="12.75">
      <c r="A117" s="122"/>
      <c r="B117" s="123"/>
      <c r="C117" s="192" t="s">
        <v>303</v>
      </c>
      <c r="D117" s="193"/>
      <c r="E117" s="126">
        <v>121.8325</v>
      </c>
      <c r="F117" s="127"/>
      <c r="G117" s="128"/>
      <c r="H117" s="129"/>
      <c r="I117" s="124"/>
      <c r="J117" s="130"/>
      <c r="K117" s="124"/>
      <c r="M117" s="131" t="s">
        <v>254</v>
      </c>
      <c r="O117" s="11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32" t="str">
        <f>C116</f>
        <v>Vodorovná doprava suti po suchu do 1 km</v>
      </c>
      <c r="BE117" s="121"/>
      <c r="BF117" s="121"/>
      <c r="BG117" s="121"/>
      <c r="BH117" s="121"/>
      <c r="BI117" s="121"/>
      <c r="BJ117" s="121"/>
      <c r="BK117" s="121"/>
    </row>
    <row r="118" spans="1:104" ht="12.75">
      <c r="A118" s="112">
        <v>41</v>
      </c>
      <c r="B118" s="113" t="s">
        <v>199</v>
      </c>
      <c r="C118" s="114" t="s">
        <v>200</v>
      </c>
      <c r="D118" s="115" t="s">
        <v>166</v>
      </c>
      <c r="E118" s="116">
        <v>1519.9475</v>
      </c>
      <c r="F118" s="117"/>
      <c r="G118" s="118">
        <f>E118*F118</f>
        <v>0</v>
      </c>
      <c r="H118" s="119">
        <v>0</v>
      </c>
      <c r="I118" s="120">
        <f>E118*H118</f>
        <v>0</v>
      </c>
      <c r="J118" s="119">
        <v>0</v>
      </c>
      <c r="K118" s="120">
        <f>E118*J118</f>
        <v>0</v>
      </c>
      <c r="O118" s="111"/>
      <c r="Z118" s="121"/>
      <c r="AA118" s="121">
        <v>1</v>
      </c>
      <c r="AB118" s="121">
        <v>3</v>
      </c>
      <c r="AC118" s="121">
        <v>3</v>
      </c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CA118" s="121">
        <v>1</v>
      </c>
      <c r="CB118" s="121">
        <v>3</v>
      </c>
      <c r="CZ118" s="73">
        <v>1</v>
      </c>
    </row>
    <row r="119" spans="1:63" ht="12.75">
      <c r="A119" s="122"/>
      <c r="B119" s="123"/>
      <c r="C119" s="192" t="s">
        <v>304</v>
      </c>
      <c r="D119" s="193"/>
      <c r="E119" s="126">
        <v>19.1625</v>
      </c>
      <c r="F119" s="127"/>
      <c r="G119" s="128"/>
      <c r="H119" s="129"/>
      <c r="I119" s="124"/>
      <c r="J119" s="130"/>
      <c r="K119" s="124"/>
      <c r="M119" s="131" t="s">
        <v>255</v>
      </c>
      <c r="O119" s="11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32" t="str">
        <f>C118</f>
        <v>Příplatek za dopravu suti po suchu za další 1 km</v>
      </c>
      <c r="BE119" s="121"/>
      <c r="BF119" s="121"/>
      <c r="BG119" s="121"/>
      <c r="BH119" s="121"/>
      <c r="BI119" s="121"/>
      <c r="BJ119" s="121"/>
      <c r="BK119" s="121"/>
    </row>
    <row r="120" spans="1:63" ht="12.75">
      <c r="A120" s="122"/>
      <c r="B120" s="123"/>
      <c r="C120" s="192" t="s">
        <v>305</v>
      </c>
      <c r="D120" s="193"/>
      <c r="E120" s="126">
        <v>1500.785</v>
      </c>
      <c r="F120" s="127"/>
      <c r="G120" s="128"/>
      <c r="H120" s="129"/>
      <c r="I120" s="124"/>
      <c r="J120" s="130"/>
      <c r="K120" s="124"/>
      <c r="M120" s="131" t="s">
        <v>256</v>
      </c>
      <c r="O120" s="11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32" t="str">
        <f>C119</f>
        <v>technický dvůr města:6,3875*3</v>
      </c>
      <c r="BE120" s="121"/>
      <c r="BF120" s="121"/>
      <c r="BG120" s="121"/>
      <c r="BH120" s="121"/>
      <c r="BI120" s="121"/>
      <c r="BJ120" s="121"/>
      <c r="BK120" s="121"/>
    </row>
    <row r="121" spans="1:104" ht="12.75">
      <c r="A121" s="112">
        <v>42</v>
      </c>
      <c r="B121" s="113" t="s">
        <v>203</v>
      </c>
      <c r="C121" s="114" t="s">
        <v>204</v>
      </c>
      <c r="D121" s="115" t="s">
        <v>166</v>
      </c>
      <c r="E121" s="116">
        <v>121.8325</v>
      </c>
      <c r="F121" s="117"/>
      <c r="G121" s="118">
        <f>E121*F121</f>
        <v>0</v>
      </c>
      <c r="H121" s="119">
        <v>0</v>
      </c>
      <c r="I121" s="120">
        <f>E121*H121</f>
        <v>0</v>
      </c>
      <c r="J121" s="119">
        <v>0</v>
      </c>
      <c r="K121" s="120">
        <f>E121*J121</f>
        <v>0</v>
      </c>
      <c r="O121" s="111"/>
      <c r="Z121" s="121"/>
      <c r="AA121" s="121">
        <v>1</v>
      </c>
      <c r="AB121" s="121">
        <v>3</v>
      </c>
      <c r="AC121" s="121">
        <v>3</v>
      </c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CA121" s="121">
        <v>1</v>
      </c>
      <c r="CB121" s="121">
        <v>3</v>
      </c>
      <c r="CZ121" s="73">
        <v>1</v>
      </c>
    </row>
    <row r="122" spans="1:63" ht="12.75">
      <c r="A122" s="133" t="s">
        <v>35</v>
      </c>
      <c r="B122" s="134" t="s">
        <v>194</v>
      </c>
      <c r="C122" s="135" t="s">
        <v>195</v>
      </c>
      <c r="D122" s="136"/>
      <c r="E122" s="137"/>
      <c r="F122" s="137"/>
      <c r="G122" s="138">
        <f>SUM(G115:G121)</f>
        <v>0</v>
      </c>
      <c r="H122" s="139"/>
      <c r="I122" s="140">
        <f>SUM(I115:I121)</f>
        <v>0</v>
      </c>
      <c r="J122" s="141"/>
      <c r="K122" s="140">
        <f>SUM(K115:K121)</f>
        <v>0</v>
      </c>
      <c r="O122" s="111"/>
      <c r="X122" s="142">
        <f>K122</f>
        <v>0</v>
      </c>
      <c r="Y122" s="142">
        <f>I122</f>
        <v>0</v>
      </c>
      <c r="Z122" s="143">
        <f>G122</f>
        <v>0</v>
      </c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44"/>
      <c r="BB122" s="144"/>
      <c r="BC122" s="144"/>
      <c r="BD122" s="144"/>
      <c r="BE122" s="144"/>
      <c r="BF122" s="144"/>
      <c r="BG122" s="121"/>
      <c r="BH122" s="121"/>
      <c r="BI122" s="121"/>
      <c r="BJ122" s="121"/>
      <c r="BK122" s="121"/>
    </row>
    <row r="123" spans="1:58" ht="12.75">
      <c r="A123" s="145" t="s">
        <v>36</v>
      </c>
      <c r="B123" s="146" t="s">
        <v>37</v>
      </c>
      <c r="C123" s="147"/>
      <c r="D123" s="148"/>
      <c r="E123" s="149"/>
      <c r="F123" s="149"/>
      <c r="G123" s="150">
        <f>SUM(Z7:Z123)</f>
        <v>0</v>
      </c>
      <c r="H123" s="151"/>
      <c r="I123" s="152">
        <f>SUM(Y7:Y123)</f>
        <v>230.86519800007767</v>
      </c>
      <c r="J123" s="151"/>
      <c r="K123" s="152">
        <f>SUM(X7:X123)</f>
        <v>-121.83249999999994</v>
      </c>
      <c r="O123" s="111"/>
      <c r="BA123" s="153"/>
      <c r="BB123" s="153"/>
      <c r="BC123" s="153"/>
      <c r="BD123" s="153"/>
      <c r="BE123" s="153"/>
      <c r="BF123" s="153"/>
    </row>
    <row r="124" ht="12.75">
      <c r="E124" s="73"/>
    </row>
    <row r="125" spans="1:5" ht="12.75">
      <c r="A125" s="154"/>
      <c r="E125" s="73"/>
    </row>
    <row r="126" spans="1:7" ht="12.75">
      <c r="A126" s="155"/>
      <c r="B126" s="156"/>
      <c r="C126" s="157" t="s">
        <v>38</v>
      </c>
      <c r="D126" s="156"/>
      <c r="E126" s="158"/>
      <c r="F126" s="156"/>
      <c r="G126" s="159" t="s">
        <v>39</v>
      </c>
    </row>
    <row r="127" spans="1:7" ht="12.75">
      <c r="A127" s="160"/>
      <c r="B127" s="161"/>
      <c r="C127" s="162" t="s">
        <v>205</v>
      </c>
      <c r="D127" s="163"/>
      <c r="E127" s="164"/>
      <c r="F127" s="164"/>
      <c r="G127" s="165">
        <v>0</v>
      </c>
    </row>
    <row r="128" spans="1:7" ht="12.75">
      <c r="A128" s="160"/>
      <c r="B128" s="161"/>
      <c r="C128" s="162" t="s">
        <v>40</v>
      </c>
      <c r="D128" s="163"/>
      <c r="E128" s="164"/>
      <c r="F128" s="164"/>
      <c r="G128" s="165">
        <v>0</v>
      </c>
    </row>
    <row r="129" spans="1:7" ht="12.75">
      <c r="A129" s="160"/>
      <c r="B129" s="161"/>
      <c r="C129" s="162" t="s">
        <v>41</v>
      </c>
      <c r="D129" s="163"/>
      <c r="E129" s="164"/>
      <c r="F129" s="164"/>
      <c r="G129" s="165">
        <v>0</v>
      </c>
    </row>
    <row r="130" spans="1:7" ht="12.75">
      <c r="A130" s="160"/>
      <c r="B130" s="161"/>
      <c r="C130" s="162" t="s">
        <v>42</v>
      </c>
      <c r="D130" s="163"/>
      <c r="E130" s="164"/>
      <c r="F130" s="164"/>
      <c r="G130" s="165">
        <v>0</v>
      </c>
    </row>
    <row r="131" spans="1:7" ht="12.75">
      <c r="A131" s="160"/>
      <c r="B131" s="161"/>
      <c r="C131" s="162" t="s">
        <v>43</v>
      </c>
      <c r="D131" s="163"/>
      <c r="E131" s="164"/>
      <c r="F131" s="164"/>
      <c r="G131" s="165"/>
    </row>
    <row r="132" spans="1:7" ht="12.75">
      <c r="A132" s="160"/>
      <c r="B132" s="161"/>
      <c r="C132" s="162" t="s">
        <v>44</v>
      </c>
      <c r="D132" s="163"/>
      <c r="E132" s="164"/>
      <c r="F132" s="164"/>
      <c r="G132" s="165">
        <v>0</v>
      </c>
    </row>
    <row r="133" spans="1:7" ht="12.75">
      <c r="A133" s="160"/>
      <c r="B133" s="161"/>
      <c r="C133" s="162" t="s">
        <v>45</v>
      </c>
      <c r="D133" s="163"/>
      <c r="E133" s="164"/>
      <c r="F133" s="164"/>
      <c r="G133" s="165"/>
    </row>
    <row r="134" spans="1:7" ht="12.75">
      <c r="A134" s="160"/>
      <c r="B134" s="161"/>
      <c r="C134" s="162" t="s">
        <v>46</v>
      </c>
      <c r="D134" s="163"/>
      <c r="E134" s="164"/>
      <c r="F134" s="164"/>
      <c r="G134" s="165">
        <v>0</v>
      </c>
    </row>
    <row r="135" spans="1:7" ht="12.75">
      <c r="A135" s="166"/>
      <c r="B135" s="167" t="s">
        <v>39</v>
      </c>
      <c r="C135" s="168"/>
      <c r="D135" s="169"/>
      <c r="E135" s="170"/>
      <c r="F135" s="170"/>
      <c r="G135" s="171">
        <f>SUM(G127:G134)</f>
        <v>0</v>
      </c>
    </row>
    <row r="136" ht="12.75">
      <c r="E136" s="73"/>
    </row>
    <row r="137" ht="12.75">
      <c r="E137" s="73"/>
    </row>
    <row r="138" ht="12.75">
      <c r="E138" s="73"/>
    </row>
    <row r="139" spans="3:5" ht="12.75">
      <c r="C139" s="130"/>
      <c r="E139" s="73"/>
    </row>
    <row r="140" ht="12.75">
      <c r="E140" s="73"/>
    </row>
    <row r="141" ht="12.75">
      <c r="E141" s="73"/>
    </row>
    <row r="142" ht="12.75">
      <c r="E142" s="73"/>
    </row>
    <row r="143" ht="12.75">
      <c r="E143" s="73"/>
    </row>
    <row r="144" ht="12.75">
      <c r="E144" s="73"/>
    </row>
    <row r="145" ht="12.75">
      <c r="E145" s="73"/>
    </row>
    <row r="146" ht="12.75">
      <c r="E146" s="73"/>
    </row>
    <row r="147" ht="12.75">
      <c r="E147" s="73"/>
    </row>
    <row r="148" ht="12.75">
      <c r="E148" s="73"/>
    </row>
    <row r="149" ht="12.75">
      <c r="E149" s="73"/>
    </row>
    <row r="150" ht="12.75">
      <c r="E150" s="73"/>
    </row>
    <row r="151" ht="12.75">
      <c r="E151" s="73"/>
    </row>
    <row r="152" ht="12.75">
      <c r="E152" s="73"/>
    </row>
    <row r="153" spans="1:7" ht="12.75">
      <c r="A153" s="130"/>
      <c r="B153" s="130"/>
      <c r="C153" s="130"/>
      <c r="D153" s="130"/>
      <c r="E153" s="130"/>
      <c r="F153" s="130"/>
      <c r="G153" s="130"/>
    </row>
    <row r="154" spans="1:7" ht="12.75">
      <c r="A154" s="130"/>
      <c r="B154" s="130"/>
      <c r="C154" s="130"/>
      <c r="D154" s="130"/>
      <c r="E154" s="130"/>
      <c r="F154" s="130"/>
      <c r="G154" s="130"/>
    </row>
    <row r="155" spans="1:7" ht="12.75">
      <c r="A155" s="130"/>
      <c r="B155" s="130"/>
      <c r="C155" s="130"/>
      <c r="D155" s="130"/>
      <c r="E155" s="130"/>
      <c r="F155" s="130"/>
      <c r="G155" s="130"/>
    </row>
    <row r="156" spans="1:7" ht="12.75">
      <c r="A156" s="130"/>
      <c r="B156" s="130"/>
      <c r="C156" s="130"/>
      <c r="D156" s="130"/>
      <c r="E156" s="130"/>
      <c r="F156" s="130"/>
      <c r="G156" s="130"/>
    </row>
    <row r="157" ht="12.75">
      <c r="E157" s="73"/>
    </row>
    <row r="158" ht="12.75">
      <c r="E158" s="73"/>
    </row>
    <row r="159" ht="12.75">
      <c r="E159" s="73"/>
    </row>
    <row r="160" ht="12.75">
      <c r="E160" s="73"/>
    </row>
    <row r="161" ht="12.75">
      <c r="E161" s="73"/>
    </row>
    <row r="162" ht="12.75">
      <c r="E162" s="73"/>
    </row>
    <row r="163" ht="12.75">
      <c r="E163" s="73"/>
    </row>
    <row r="164" ht="12.75">
      <c r="E164" s="73"/>
    </row>
    <row r="165" ht="12.75">
      <c r="E165" s="73"/>
    </row>
    <row r="166" ht="12.75">
      <c r="E166" s="73"/>
    </row>
    <row r="167" ht="12.75">
      <c r="E167" s="73"/>
    </row>
    <row r="168" ht="12.75">
      <c r="E168" s="73"/>
    </row>
    <row r="169" ht="12.75">
      <c r="E169" s="73"/>
    </row>
    <row r="170" ht="12.75">
      <c r="E170" s="73"/>
    </row>
    <row r="171" ht="12.75">
      <c r="E171" s="73"/>
    </row>
    <row r="172" ht="12.75">
      <c r="E172" s="73"/>
    </row>
    <row r="173" ht="12.75">
      <c r="E173" s="73"/>
    </row>
    <row r="174" ht="12.75">
      <c r="E174" s="73"/>
    </row>
    <row r="175" ht="12.75">
      <c r="E175" s="73"/>
    </row>
    <row r="176" ht="12.75">
      <c r="E176" s="73"/>
    </row>
    <row r="177" ht="12.75">
      <c r="E177" s="73"/>
    </row>
    <row r="178" ht="12.75">
      <c r="E178" s="73"/>
    </row>
    <row r="179" ht="12.75">
      <c r="E179" s="73"/>
    </row>
    <row r="180" ht="12.75">
      <c r="E180" s="73"/>
    </row>
    <row r="181" ht="12.75">
      <c r="E181" s="73"/>
    </row>
    <row r="182" ht="12.75">
      <c r="E182" s="73"/>
    </row>
    <row r="183" ht="12.75">
      <c r="E183" s="73"/>
    </row>
    <row r="184" ht="12.75">
      <c r="E184" s="73"/>
    </row>
    <row r="185" ht="12.75">
      <c r="E185" s="73"/>
    </row>
    <row r="186" ht="12.75">
      <c r="E186" s="73"/>
    </row>
    <row r="187" ht="12.75">
      <c r="E187" s="73"/>
    </row>
    <row r="188" spans="1:2" ht="12.75">
      <c r="A188" s="172"/>
      <c r="B188" s="172"/>
    </row>
    <row r="189" spans="1:7" ht="12.75">
      <c r="A189" s="130"/>
      <c r="B189" s="130"/>
      <c r="C189" s="173"/>
      <c r="D189" s="173"/>
      <c r="E189" s="174"/>
      <c r="F189" s="173"/>
      <c r="G189" s="175"/>
    </row>
    <row r="190" spans="1:7" ht="12.75">
      <c r="A190" s="176"/>
      <c r="B190" s="176"/>
      <c r="C190" s="130"/>
      <c r="D190" s="130"/>
      <c r="E190" s="177"/>
      <c r="F190" s="130"/>
      <c r="G190" s="130"/>
    </row>
    <row r="191" spans="1:7" ht="12.75">
      <c r="A191" s="130"/>
      <c r="B191" s="130"/>
      <c r="C191" s="130"/>
      <c r="D191" s="130"/>
      <c r="E191" s="177"/>
      <c r="F191" s="130"/>
      <c r="G191" s="130"/>
    </row>
    <row r="192" spans="1:7" ht="12.75">
      <c r="A192" s="130"/>
      <c r="B192" s="130"/>
      <c r="C192" s="130"/>
      <c r="D192" s="130"/>
      <c r="E192" s="177"/>
      <c r="F192" s="130"/>
      <c r="G192" s="130"/>
    </row>
    <row r="193" spans="1:7" ht="12.75">
      <c r="A193" s="130"/>
      <c r="B193" s="130"/>
      <c r="C193" s="130"/>
      <c r="D193" s="130"/>
      <c r="E193" s="177"/>
      <c r="F193" s="130"/>
      <c r="G193" s="130"/>
    </row>
    <row r="194" spans="1:7" ht="12.75">
      <c r="A194" s="130"/>
      <c r="B194" s="130"/>
      <c r="C194" s="130"/>
      <c r="D194" s="130"/>
      <c r="E194" s="177"/>
      <c r="F194" s="130"/>
      <c r="G194" s="130"/>
    </row>
    <row r="195" spans="1:7" ht="12.75">
      <c r="A195" s="130"/>
      <c r="B195" s="130"/>
      <c r="C195" s="130"/>
      <c r="D195" s="130"/>
      <c r="E195" s="177"/>
      <c r="F195" s="130"/>
      <c r="G195" s="130"/>
    </row>
    <row r="196" spans="1:7" ht="12.75">
      <c r="A196" s="130"/>
      <c r="B196" s="130"/>
      <c r="C196" s="130"/>
      <c r="D196" s="130"/>
      <c r="E196" s="177"/>
      <c r="F196" s="130"/>
      <c r="G196" s="130"/>
    </row>
    <row r="197" spans="1:7" ht="12.75">
      <c r="A197" s="130"/>
      <c r="B197" s="130"/>
      <c r="C197" s="130"/>
      <c r="D197" s="130"/>
      <c r="E197" s="177"/>
      <c r="F197" s="130"/>
      <c r="G197" s="130"/>
    </row>
    <row r="198" spans="1:7" ht="12.75">
      <c r="A198" s="130"/>
      <c r="B198" s="130"/>
      <c r="C198" s="130"/>
      <c r="D198" s="130"/>
      <c r="E198" s="177"/>
      <c r="F198" s="130"/>
      <c r="G198" s="130"/>
    </row>
    <row r="199" spans="1:7" ht="12.75">
      <c r="A199" s="130"/>
      <c r="B199" s="130"/>
      <c r="C199" s="130"/>
      <c r="D199" s="130"/>
      <c r="E199" s="177"/>
      <c r="F199" s="130"/>
      <c r="G199" s="130"/>
    </row>
    <row r="200" spans="1:7" ht="12.75">
      <c r="A200" s="130"/>
      <c r="B200" s="130"/>
      <c r="C200" s="130"/>
      <c r="D200" s="130"/>
      <c r="E200" s="177"/>
      <c r="F200" s="130"/>
      <c r="G200" s="130"/>
    </row>
    <row r="201" spans="1:7" ht="12.75">
      <c r="A201" s="130"/>
      <c r="B201" s="130"/>
      <c r="C201" s="130"/>
      <c r="D201" s="130"/>
      <c r="E201" s="177"/>
      <c r="F201" s="130"/>
      <c r="G201" s="130"/>
    </row>
    <row r="202" spans="1:7" ht="12.75">
      <c r="A202" s="130"/>
      <c r="B202" s="130"/>
      <c r="C202" s="130"/>
      <c r="D202" s="130"/>
      <c r="E202" s="177"/>
      <c r="F202" s="130"/>
      <c r="G202" s="130"/>
    </row>
    <row r="1107" spans="1:7" ht="12.75">
      <c r="A1107" s="178"/>
      <c r="B1107" s="179"/>
      <c r="C1107" s="180" t="s">
        <v>40</v>
      </c>
      <c r="D1107" s="181"/>
      <c r="E1107" s="182"/>
      <c r="F1107" s="182"/>
      <c r="G1107" s="183">
        <v>100000</v>
      </c>
    </row>
    <row r="1108" spans="1:7" ht="12.75">
      <c r="A1108" s="178"/>
      <c r="B1108" s="179"/>
      <c r="C1108" s="180" t="s">
        <v>41</v>
      </c>
      <c r="D1108" s="181"/>
      <c r="E1108" s="182"/>
      <c r="F1108" s="182"/>
      <c r="G1108" s="183">
        <v>100000</v>
      </c>
    </row>
    <row r="1109" spans="1:7" ht="12.75">
      <c r="A1109" s="178"/>
      <c r="B1109" s="179"/>
      <c r="C1109" s="180" t="s">
        <v>42</v>
      </c>
      <c r="D1109" s="181"/>
      <c r="E1109" s="182"/>
      <c r="F1109" s="182"/>
      <c r="G1109" s="183">
        <v>100000</v>
      </c>
    </row>
    <row r="1110" spans="1:7" ht="12.75">
      <c r="A1110" s="178"/>
      <c r="B1110" s="179"/>
      <c r="C1110" s="180" t="s">
        <v>43</v>
      </c>
      <c r="D1110" s="181"/>
      <c r="E1110" s="182"/>
      <c r="F1110" s="182"/>
      <c r="G1110" s="183">
        <v>100000</v>
      </c>
    </row>
    <row r="1111" spans="1:7" ht="12.75">
      <c r="A1111" s="178"/>
      <c r="B1111" s="179"/>
      <c r="C1111" s="180" t="s">
        <v>44</v>
      </c>
      <c r="D1111" s="181"/>
      <c r="E1111" s="182"/>
      <c r="F1111" s="182"/>
      <c r="G1111" s="183">
        <v>100000</v>
      </c>
    </row>
    <row r="1112" spans="1:7" ht="12.75">
      <c r="A1112" s="178"/>
      <c r="B1112" s="179"/>
      <c r="C1112" s="180" t="s">
        <v>45</v>
      </c>
      <c r="D1112" s="181"/>
      <c r="E1112" s="182"/>
      <c r="F1112" s="182"/>
      <c r="G1112" s="183">
        <v>100000</v>
      </c>
    </row>
    <row r="1113" spans="1:7" ht="12.75">
      <c r="A1113" s="178"/>
      <c r="B1113" s="179"/>
      <c r="C1113" s="180" t="s">
        <v>46</v>
      </c>
      <c r="D1113" s="181"/>
      <c r="E1113" s="182"/>
      <c r="F1113" s="182"/>
      <c r="G1113" s="183">
        <v>100000</v>
      </c>
    </row>
  </sheetData>
  <mergeCells count="53">
    <mergeCell ref="C33:D33"/>
    <mergeCell ref="A1:G1"/>
    <mergeCell ref="C12:D12"/>
    <mergeCell ref="C16:D16"/>
    <mergeCell ref="C18:D18"/>
    <mergeCell ref="C20:D20"/>
    <mergeCell ref="C24:D24"/>
    <mergeCell ref="C26:D26"/>
    <mergeCell ref="C28:D28"/>
    <mergeCell ref="C30:D30"/>
    <mergeCell ref="C32:D32"/>
    <mergeCell ref="C54:D54"/>
    <mergeCell ref="C55:D55"/>
    <mergeCell ref="C58:G58"/>
    <mergeCell ref="C37:G37"/>
    <mergeCell ref="C38:D38"/>
    <mergeCell ref="C40:G40"/>
    <mergeCell ref="C41:D41"/>
    <mergeCell ref="C44:D44"/>
    <mergeCell ref="C48:G48"/>
    <mergeCell ref="C49:D49"/>
    <mergeCell ref="C50:D50"/>
    <mergeCell ref="C52:D52"/>
    <mergeCell ref="C53:D53"/>
    <mergeCell ref="C76:G76"/>
    <mergeCell ref="C77:D77"/>
    <mergeCell ref="C78:D78"/>
    <mergeCell ref="C59:D59"/>
    <mergeCell ref="C61:D61"/>
    <mergeCell ref="C65:D65"/>
    <mergeCell ref="C67:D67"/>
    <mergeCell ref="C69:D69"/>
    <mergeCell ref="C71:G71"/>
    <mergeCell ref="C72:D72"/>
    <mergeCell ref="C74:D74"/>
    <mergeCell ref="C92:D92"/>
    <mergeCell ref="C97:D97"/>
    <mergeCell ref="C98:D98"/>
    <mergeCell ref="C100:G100"/>
    <mergeCell ref="C101:D101"/>
    <mergeCell ref="C119:D119"/>
    <mergeCell ref="C120:D120"/>
    <mergeCell ref="C103:G103"/>
    <mergeCell ref="C104:D104"/>
    <mergeCell ref="C105:D105"/>
    <mergeCell ref="C106:D106"/>
    <mergeCell ref="C107:D107"/>
    <mergeCell ref="C109:G109"/>
    <mergeCell ref="C110:D110"/>
    <mergeCell ref="C111:D111"/>
    <mergeCell ref="C112:D112"/>
    <mergeCell ref="C113:D113"/>
    <mergeCell ref="C117:D117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Fianta - MF Projekt</dc:creator>
  <cp:keywords/>
  <dc:description/>
  <cp:lastModifiedBy>Michal Fianta - MF Projekt</cp:lastModifiedBy>
  <dcterms:created xsi:type="dcterms:W3CDTF">2018-06-05T10:02:19Z</dcterms:created>
  <dcterms:modified xsi:type="dcterms:W3CDTF">2018-06-26T09:49:34Z</dcterms:modified>
  <cp:category/>
  <cp:version/>
  <cp:contentType/>
  <cp:contentStatus/>
</cp:coreProperties>
</file>