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5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'Položky'!$A$1:$G$14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<sst xmlns="http://schemas.openxmlformats.org/spreadsheetml/2006/main" count="133" uniqueCount="108">
  <si>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</si>
  <si>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</si>
  <si>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</si>
  <si>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</si>
  <si>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</si>
  <si>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</si>
  <si>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</si>
  <si>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</si>
  <si>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</si>
  <si>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</si>
  <si>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</si>
  <si>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</si>
  <si>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</si>
  <si>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</si>
  <si>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</si>
  <si>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</si>
  <si>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</si>
  <si>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</si>
  <si>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</si>
  <si>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</si>
  <si>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</si>
  <si>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</si>
  <si>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</si>
  <si>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</si>
  <si>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</si>
  <si>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</si>
  <si>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</si>
  <si>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</si>
  <si>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</si>
  <si>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</si>
  <si>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</si>
  <si>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</si>
  <si>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</si>
  <si>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</si>
  <si>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</si>
  <si>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</si>
  <si>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</si>
  <si>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</si>
  <si>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</si>
  <si>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</si>
  <si>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</si>
  <si>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</si>
  <si>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</si>
  <si>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</si>
  <si>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</si>
  <si>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</si>
  <si>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</si>
  <si>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</si>
  <si>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</si>
  <si>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</si>
  <si>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</si>
  <si>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</si>
  <si>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</si>
  <si>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</si>
  <si>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</si>
  <si>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</si>
  <si>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</si>
  <si>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</si>
  <si>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</si>
  <si>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</si>
  <si>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</si>
  <si>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</si>
  <si>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</si>
  <si>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</si>
  <si>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</si>
  <si>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</si>
  <si>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</si>
  <si>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</si>
  <si>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</si>
  <si>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</si>
  <si>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</si>
  <si>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</si>
  <si>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</si>
  <si>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</si>
  <si>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</si>
  <si>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</si>
  <si>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</si>
  <si>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01/05/2018</t>
  </si>
  <si>
    <t>Rekultivace skládky TKO Vážany-Zachar, doplněk č.2</t>
  </si>
  <si>
    <t>10</t>
  </si>
  <si>
    <t>Opevnění čela skládky</t>
  </si>
  <si>
    <t>831.39</t>
  </si>
  <si>
    <t>010/05/201</t>
  </si>
  <si>
    <t>Stavební po ukončení rekultivace provozní</t>
  </si>
  <si>
    <t>4</t>
  </si>
  <si>
    <t>Vodorovné konstrukce</t>
  </si>
  <si>
    <t>R 01/07/2018</t>
  </si>
  <si>
    <t>Zához z kamene s proštěrk. z terénu do 200 kg částečné uložení do vody + 5% ztratné</t>
  </si>
  <si>
    <t>m3</t>
  </si>
  <si>
    <t>R 03/08/2018</t>
  </si>
  <si>
    <t>Filtr.vrstvy z nezhut.štěrkopísků 0-32, bez úpravy částečně do vody+20% ztratné</t>
  </si>
  <si>
    <t>001/04/2019</t>
  </si>
  <si>
    <t>99</t>
  </si>
  <si>
    <t>Staveništní přesun hmot</t>
  </si>
  <si>
    <t>R 02/08/2018</t>
  </si>
  <si>
    <t>Přesun hmot, úpravy toků a kanálů, hráze a opevněn břehů</t>
  </si>
  <si>
    <t>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</si>
  <si>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</si>
  <si>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</si>
  <si>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</si>
  <si>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</si>
  <si>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</si>
  <si>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</si>
  <si>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</si>
  <si>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</si>
  <si>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Město Kroměříž</t>
  </si>
  <si>
    <t>VEGI, s.r.o.</t>
  </si>
  <si>
    <t>Odběr a rozbor vzorků z jezera před, v průběhu,po ukončení prací, pH,RL,-NO2,-NO3,--NH4,-Cl,-PO3,-SO4,Cu,Na,K,Ca,Mg, CHSK/Cr,NL, RAS,O2 rozp,.Pcelk,Ncelk, tvrdost,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</si>
</sst>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49" fontId="24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49" fontId="24" fillId="0" borderId="59" xfId="47" applyNumberFormat="1" applyFont="1" applyBorder="1">
      <alignment/>
      <protection/>
    </xf>
    <xf numFmtId="49" fontId="23" fillId="0" borderId="59" xfId="47" applyNumberFormat="1" applyFont="1" applyBorder="1">
      <alignment/>
      <protection/>
    </xf>
    <xf numFmtId="49" fontId="23" fillId="0" borderId="59" xfId="47" applyNumberFormat="1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59" xfId="47" applyFont="1" applyBorder="1">
      <alignment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14" fontId="25" fillId="0" borderId="25" xfId="0" applyNumberFormat="1" applyFont="1" applyBorder="1" applyAlignment="1">
      <alignment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010/05/201</v>
      </c>
      <c r="D2" s="5" t="str">
        <f>Rekapitulace!G2</f>
        <v>Stavební po ukončení rekultivace provozní</v>
      </c>
      <c r="E2" s="6"/>
      <c r="F2" s="7" t="s">
        <v>1</v>
      </c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106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VEGI, s.r.o.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105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218">
        <v>43105</v>
      </c>
      <c r="H11" s="37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10"/>
      <c r="C12" s="44"/>
      <c r="D12" s="44"/>
      <c r="E12" s="44"/>
      <c r="F12" s="45" t="s">
        <v>18</v>
      </c>
      <c r="G12" s="46"/>
      <c r="H12" s="37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7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Rekapitulace!A14</f>
        <v>Ztížené výrobní podmínky</v>
      </c>
      <c r="E15" s="60"/>
      <c r="F15" s="61"/>
      <c r="G15" s="58">
        <f>Rekapitulace!I14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9" t="str">
        <f>Rekapitulace!A15</f>
        <v>Oborová přirážka</v>
      </c>
      <c r="E16" s="62"/>
      <c r="F16" s="63"/>
      <c r="G16" s="58">
        <f>Rekapitulace!I15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9" t="str">
        <f>Rekapitulace!A16</f>
        <v>Přesun stavebních kapacit</v>
      </c>
      <c r="E17" s="62"/>
      <c r="F17" s="63"/>
      <c r="G17" s="58">
        <f>Rekapitulace!I16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9" t="str">
        <f>Rekapitulace!A17</f>
        <v>Mimostaveništní doprava</v>
      </c>
      <c r="E18" s="62"/>
      <c r="F18" s="63"/>
      <c r="G18" s="58">
        <f>Rekapitulace!I17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9" t="str">
        <f>Rekapitulace!A18</f>
        <v>Zařízení staveniště</v>
      </c>
      <c r="E19" s="62"/>
      <c r="F19" s="63"/>
      <c r="G19" s="58">
        <f>Rekapitulace!I18</f>
        <v>0</v>
      </c>
    </row>
    <row r="20" spans="1:7" ht="15.75" customHeight="1">
      <c r="A20" s="66"/>
      <c r="B20" s="57"/>
      <c r="C20" s="58"/>
      <c r="D20" s="9" t="str">
        <f>Rekapitulace!A19</f>
        <v>Provoz investora</v>
      </c>
      <c r="E20" s="62"/>
      <c r="F20" s="63"/>
      <c r="G20" s="58">
        <f>Rekapitulace!I19</f>
        <v>0</v>
      </c>
    </row>
    <row r="21" spans="1:7" ht="15.75" customHeight="1">
      <c r="A21" s="66" t="s">
        <v>30</v>
      </c>
      <c r="B21" s="57"/>
      <c r="C21" s="58">
        <f>HZS</f>
        <v>0</v>
      </c>
      <c r="D21" s="9" t="str">
        <f>Rekapitulace!A20</f>
        <v>Kompletační činnost (IČD)</v>
      </c>
      <c r="E21" s="62"/>
      <c r="F21" s="63"/>
      <c r="G21" s="58">
        <f>Rekapitulace!I20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9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workbookViewId="0" topLeftCell="A1">
      <selection activeCell="H22" sqref="H22:I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01/05/2018 Rekultivace skládky TKO Vážany-Zachar, doplněk č.2</v>
      </c>
      <c r="D1" s="110"/>
      <c r="E1" s="111"/>
      <c r="F1" s="110"/>
      <c r="G1" s="112" t="s">
        <v>49</v>
      </c>
      <c r="H1" s="113" t="s">
        <v>82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10 Opevnění čela skládky</v>
      </c>
      <c r="D2" s="118"/>
      <c r="E2" s="119"/>
      <c r="F2" s="118"/>
      <c r="G2" s="120" t="s">
        <v>83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7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7" customFormat="1" ht="12.75">
      <c r="A7" s="219" t="str">
        <f>Položky!B7</f>
        <v>4</v>
      </c>
      <c r="B7" s="132" t="str">
        <f>Položky!C7</f>
        <v>Vodorovné konstrukce</v>
      </c>
      <c r="C7" s="68"/>
      <c r="D7" s="133"/>
      <c r="E7" s="220">
        <f>Položky!BA11</f>
        <v>0</v>
      </c>
      <c r="F7" s="221">
        <f>Položky!BB11</f>
        <v>0</v>
      </c>
      <c r="G7" s="221">
        <f>Položky!BC11</f>
        <v>0</v>
      </c>
      <c r="H7" s="221">
        <f>Položky!BD11</f>
        <v>0</v>
      </c>
      <c r="I7" s="222">
        <f>Položky!BE11</f>
        <v>0</v>
      </c>
    </row>
    <row r="8" spans="1:9" s="37" customFormat="1" ht="13.5" thickBot="1">
      <c r="A8" s="219" t="str">
        <f>Položky!B12</f>
        <v>99</v>
      </c>
      <c r="B8" s="132" t="str">
        <f>Položky!C12</f>
        <v>Staveništní přesun hmot</v>
      </c>
      <c r="C8" s="68"/>
      <c r="D8" s="133"/>
      <c r="E8" s="220">
        <f>Položky!BA14</f>
        <v>0</v>
      </c>
      <c r="F8" s="221">
        <f>Položky!BB14</f>
        <v>0</v>
      </c>
      <c r="G8" s="221">
        <f>Položky!BC14</f>
        <v>0</v>
      </c>
      <c r="H8" s="221">
        <f>Položky!BD14</f>
        <v>0</v>
      </c>
      <c r="I8" s="222">
        <f>Položky!BE14</f>
        <v>0</v>
      </c>
    </row>
    <row r="9" spans="1:9" s="140" customFormat="1" ht="13.5" thickBot="1">
      <c r="A9" s="134"/>
      <c r="B9" s="135" t="s">
        <v>57</v>
      </c>
      <c r="C9" s="135"/>
      <c r="D9" s="136"/>
      <c r="E9" s="137">
        <f>SUM(E7:E8)</f>
        <v>0</v>
      </c>
      <c r="F9" s="138">
        <f>SUM(F7:F8)</f>
        <v>0</v>
      </c>
      <c r="G9" s="138">
        <f>SUM(G7:G8)</f>
        <v>0</v>
      </c>
      <c r="H9" s="138">
        <f>SUM(H7:H8)</f>
        <v>0</v>
      </c>
      <c r="I9" s="139">
        <f>SUM(I7:I8)</f>
        <v>0</v>
      </c>
    </row>
    <row r="10" spans="1:9" ht="12.75">
      <c r="A10" s="68"/>
      <c r="B10" s="68"/>
      <c r="C10" s="68"/>
      <c r="D10" s="68"/>
      <c r="E10" s="68"/>
      <c r="F10" s="68"/>
      <c r="G10" s="68"/>
      <c r="H10" s="68"/>
      <c r="I10" s="68"/>
    </row>
    <row r="11" spans="1:57" ht="19.5" customHeight="1">
      <c r="A11" s="124" t="s">
        <v>58</v>
      </c>
      <c r="B11" s="124"/>
      <c r="C11" s="124"/>
      <c r="D11" s="124"/>
      <c r="E11" s="124"/>
      <c r="F11" s="124"/>
      <c r="G11" s="141"/>
      <c r="H11" s="124"/>
      <c r="I11" s="124"/>
      <c r="BA11" s="42"/>
      <c r="BB11" s="42"/>
      <c r="BC11" s="42"/>
      <c r="BD11" s="42"/>
      <c r="BE11" s="42"/>
    </row>
    <row r="12" spans="1:9" ht="13.5" thickBot="1">
      <c r="A12" s="81"/>
      <c r="B12" s="81"/>
      <c r="C12" s="81"/>
      <c r="D12" s="81"/>
      <c r="E12" s="81"/>
      <c r="F12" s="81"/>
      <c r="G12" s="81"/>
      <c r="H12" s="81"/>
      <c r="I12" s="81"/>
    </row>
    <row r="13" spans="1:9" ht="12.75">
      <c r="A13" s="75" t="s">
        <v>59</v>
      </c>
      <c r="B13" s="76"/>
      <c r="C13" s="76"/>
      <c r="D13" s="142"/>
      <c r="E13" s="143" t="s">
        <v>60</v>
      </c>
      <c r="F13" s="144" t="s">
        <v>61</v>
      </c>
      <c r="G13" s="145" t="s">
        <v>62</v>
      </c>
      <c r="H13" s="146"/>
      <c r="I13" s="147" t="s">
        <v>60</v>
      </c>
    </row>
    <row r="14" spans="1:53" ht="12.75">
      <c r="A14" s="66" t="s">
        <v>97</v>
      </c>
      <c r="B14" s="57"/>
      <c r="C14" s="57"/>
      <c r="D14" s="148"/>
      <c r="E14" s="149"/>
      <c r="F14" s="150"/>
      <c r="G14" s="151">
        <f>CHOOSE(BA14+1,HSV+PSV,HSV+PSV+Mont,HSV+PSV+Dodavka+Mont,HSV,PSV,Mont,Dodavka,Mont+Dodavka,0)</f>
        <v>0</v>
      </c>
      <c r="H14" s="152"/>
      <c r="I14" s="153">
        <f>E14+F14*G14/100</f>
        <v>0</v>
      </c>
      <c r="BA14">
        <v>0</v>
      </c>
    </row>
    <row r="15" spans="1:53" ht="12.75">
      <c r="A15" s="66" t="s">
        <v>98</v>
      </c>
      <c r="B15" s="57"/>
      <c r="C15" s="57"/>
      <c r="D15" s="148"/>
      <c r="E15" s="149"/>
      <c r="F15" s="150"/>
      <c r="G15" s="151">
        <f>CHOOSE(BA15+1,HSV+PSV,HSV+PSV+Mont,HSV+PSV+Dodavka+Mont,HSV,PSV,Mont,Dodavka,Mont+Dodavka,0)</f>
        <v>0</v>
      </c>
      <c r="H15" s="152"/>
      <c r="I15" s="153">
        <f>E15+F15*G15/100</f>
        <v>0</v>
      </c>
      <c r="BA15">
        <v>0</v>
      </c>
    </row>
    <row r="16" spans="1:53" ht="12.75">
      <c r="A16" s="66" t="s">
        <v>99</v>
      </c>
      <c r="B16" s="57"/>
      <c r="C16" s="57"/>
      <c r="D16" s="148"/>
      <c r="E16" s="149"/>
      <c r="F16" s="150"/>
      <c r="G16" s="151">
        <f>CHOOSE(BA16+1,HSV+PSV,HSV+PSV+Mont,HSV+PSV+Dodavka+Mont,HSV,PSV,Mont,Dodavka,Mont+Dodavka,0)</f>
        <v>0</v>
      </c>
      <c r="H16" s="152"/>
      <c r="I16" s="153">
        <f>E16+F16*G16/100</f>
        <v>0</v>
      </c>
      <c r="BA16">
        <v>0</v>
      </c>
    </row>
    <row r="17" spans="1:53" ht="12.75">
      <c r="A17" s="66" t="s">
        <v>100</v>
      </c>
      <c r="B17" s="57"/>
      <c r="C17" s="57"/>
      <c r="D17" s="148"/>
      <c r="E17" s="149"/>
      <c r="F17" s="150"/>
      <c r="G17" s="151">
        <f>CHOOSE(BA17+1,HSV+PSV,HSV+PSV+Mont,HSV+PSV+Dodavka+Mont,HSV,PSV,Mont,Dodavka,Mont+Dodavka,0)</f>
        <v>0</v>
      </c>
      <c r="H17" s="152"/>
      <c r="I17" s="153">
        <f>E17+F17*G17/100</f>
        <v>0</v>
      </c>
      <c r="BA17">
        <v>0</v>
      </c>
    </row>
    <row r="18" spans="1:53" ht="12.75">
      <c r="A18" s="66" t="s">
        <v>101</v>
      </c>
      <c r="B18" s="57"/>
      <c r="C18" s="57"/>
      <c r="D18" s="148"/>
      <c r="E18" s="149"/>
      <c r="F18" s="150"/>
      <c r="G18" s="151">
        <f>CHOOSE(BA18+1,HSV+PSV,HSV+PSV+Mont,HSV+PSV+Dodavka+Mont,HSV,PSV,Mont,Dodavka,Mont+Dodavka,0)</f>
        <v>0</v>
      </c>
      <c r="H18" s="152"/>
      <c r="I18" s="153">
        <f>E18+F18*G18/100</f>
        <v>0</v>
      </c>
      <c r="BA18">
        <v>1</v>
      </c>
    </row>
    <row r="19" spans="1:53" ht="12.75">
      <c r="A19" s="66" t="s">
        <v>102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1</v>
      </c>
    </row>
    <row r="20" spans="1:53" ht="12.75">
      <c r="A20" s="66" t="s">
        <v>103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2</v>
      </c>
    </row>
    <row r="21" spans="1:53" ht="12.75">
      <c r="A21" s="66" t="s">
        <v>104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2</v>
      </c>
    </row>
    <row r="22" spans="1:9" ht="13.5" thickBot="1">
      <c r="A22" s="154"/>
      <c r="B22" s="155" t="s">
        <v>63</v>
      </c>
      <c r="C22" s="156"/>
      <c r="D22" s="157"/>
      <c r="E22" s="158"/>
      <c r="F22" s="159"/>
      <c r="G22" s="159"/>
      <c r="H22" s="160">
        <f>SUM(I14:I21)</f>
        <v>0</v>
      </c>
      <c r="I22" s="161"/>
    </row>
    <row r="24" spans="2:9" ht="12.75">
      <c r="B24" s="140"/>
      <c r="F24" s="162"/>
      <c r="G24" s="163"/>
      <c r="H24" s="163"/>
      <c r="I24" s="164"/>
    </row>
    <row r="25" spans="6:9" ht="12.75">
      <c r="F25" s="162"/>
      <c r="G25" s="163"/>
      <c r="H25" s="163"/>
      <c r="I25" s="164"/>
    </row>
    <row r="26" spans="6:9" ht="12.75">
      <c r="F26" s="162"/>
      <c r="G26" s="163"/>
      <c r="H26" s="163"/>
      <c r="I26" s="164"/>
    </row>
    <row r="27" spans="6:9" ht="12.75">
      <c r="F27" s="162"/>
      <c r="G27" s="163"/>
      <c r="H27" s="163"/>
      <c r="I27" s="164"/>
    </row>
    <row r="28" spans="6:9" ht="12.75">
      <c r="F28" s="162"/>
      <c r="G28" s="163"/>
      <c r="H28" s="163"/>
      <c r="I28" s="164"/>
    </row>
    <row r="29" spans="6:9" ht="12.75"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87"/>
  <sheetViews>
    <sheetView showGridLines="0" showZeros="0" workbookViewId="0" topLeftCell="A1">
      <selection activeCell="K10" sqref="K10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2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76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01/05/2018 Rekultivace skládky TKO Vážany-Zachar, doplněk č.2</v>
      </c>
      <c r="D3" s="171"/>
      <c r="E3" s="172" t="s">
        <v>64</v>
      </c>
      <c r="F3" s="173" t="str">
        <f>Rekapitulace!H1</f>
        <v>010/05/201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10 Opevnění čela skládky</v>
      </c>
      <c r="D4" s="176"/>
      <c r="E4" s="177" t="str">
        <f>Rekapitulace!G2</f>
        <v>Stavební po ukončení rekultivace provozní</v>
      </c>
      <c r="F4" s="178"/>
      <c r="G4" s="179"/>
    </row>
    <row r="5" spans="1:7" ht="13.5" thickTop="1">
      <c r="A5" s="180"/>
      <c r="B5" s="167"/>
      <c r="C5" s="167"/>
      <c r="D5" s="167"/>
      <c r="E5" s="181"/>
      <c r="F5" s="167"/>
      <c r="G5" s="182"/>
    </row>
    <row r="6" spans="1:7" ht="12.7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5" ht="12.75">
      <c r="A7" s="187" t="s">
        <v>72</v>
      </c>
      <c r="B7" s="188" t="s">
        <v>84</v>
      </c>
      <c r="C7" s="189" t="s">
        <v>85</v>
      </c>
      <c r="D7" s="190"/>
      <c r="E7" s="191"/>
      <c r="F7" s="191"/>
      <c r="G7" s="192"/>
      <c r="H7" s="193"/>
      <c r="I7" s="193"/>
      <c r="O7" s="194">
        <v>1</v>
      </c>
    </row>
    <row r="8" spans="1:104" ht="22.5">
      <c r="A8" s="195">
        <v>1</v>
      </c>
      <c r="B8" s="196" t="s">
        <v>86</v>
      </c>
      <c r="C8" s="197" t="s">
        <v>87</v>
      </c>
      <c r="D8" s="198" t="s">
        <v>88</v>
      </c>
      <c r="E8" s="199">
        <v>3844.5</v>
      </c>
      <c r="F8" s="199">
        <v>0</v>
      </c>
      <c r="G8" s="200">
        <f>E8*F8</f>
        <v>0</v>
      </c>
      <c r="O8" s="194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201">
        <v>1</v>
      </c>
      <c r="CB8" s="201">
        <v>1</v>
      </c>
      <c r="CZ8" s="166">
        <v>2.4216</v>
      </c>
    </row>
    <row r="9" spans="1:104" ht="22.5">
      <c r="A9" s="195">
        <v>2</v>
      </c>
      <c r="B9" s="196" t="s">
        <v>89</v>
      </c>
      <c r="C9" s="197" t="s">
        <v>90</v>
      </c>
      <c r="D9" s="198" t="s">
        <v>88</v>
      </c>
      <c r="E9" s="199">
        <v>536.74</v>
      </c>
      <c r="F9" s="199">
        <v>0</v>
      </c>
      <c r="G9" s="200">
        <f>E9*F9</f>
        <v>0</v>
      </c>
      <c r="O9" s="194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201">
        <v>1</v>
      </c>
      <c r="CB9" s="201">
        <v>1</v>
      </c>
      <c r="CZ9" s="166">
        <v>1.7535</v>
      </c>
    </row>
    <row r="10" spans="1:104" ht="45">
      <c r="A10" s="195">
        <v>3</v>
      </c>
      <c r="B10" s="196" t="s">
        <v>91</v>
      </c>
      <c r="C10" s="197" t="s">
        <v>107</v>
      </c>
      <c r="D10" s="198" t="s">
        <v>73</v>
      </c>
      <c r="E10" s="199">
        <v>3</v>
      </c>
      <c r="F10" s="199">
        <v>0</v>
      </c>
      <c r="G10" s="200">
        <f>E10*F10</f>
        <v>0</v>
      </c>
      <c r="O10" s="194">
        <v>2</v>
      </c>
      <c r="AA10" s="166">
        <v>12</v>
      </c>
      <c r="AB10" s="166">
        <v>0</v>
      </c>
      <c r="AC10" s="166">
        <v>4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201">
        <v>12</v>
      </c>
      <c r="CB10" s="201">
        <v>0</v>
      </c>
      <c r="CZ10" s="166">
        <v>0</v>
      </c>
    </row>
    <row r="11" spans="1:57" ht="12.75">
      <c r="A11" s="202"/>
      <c r="B11" s="203" t="s">
        <v>74</v>
      </c>
      <c r="C11" s="204" t="str">
        <f>CONCATENATE(B7," ",C7)</f>
        <v>4 Vodorovné konstrukce</v>
      </c>
      <c r="D11" s="205"/>
      <c r="E11" s="206"/>
      <c r="F11" s="207"/>
      <c r="G11" s="208">
        <f>SUM(G7:G10)</f>
        <v>0</v>
      </c>
      <c r="O11" s="194">
        <v>4</v>
      </c>
      <c r="BA11" s="209">
        <f>SUM(BA7:BA10)</f>
        <v>0</v>
      </c>
      <c r="BB11" s="209">
        <f>SUM(BB7:BB10)</f>
        <v>0</v>
      </c>
      <c r="BC11" s="209">
        <f>SUM(BC7:BC10)</f>
        <v>0</v>
      </c>
      <c r="BD11" s="209">
        <f>SUM(BD7:BD10)</f>
        <v>0</v>
      </c>
      <c r="BE11" s="209">
        <f>SUM(BE7:BE10)</f>
        <v>0</v>
      </c>
    </row>
    <row r="12" spans="1:15" ht="12.75">
      <c r="A12" s="187" t="s">
        <v>72</v>
      </c>
      <c r="B12" s="188" t="s">
        <v>92</v>
      </c>
      <c r="C12" s="189" t="s">
        <v>93</v>
      </c>
      <c r="D12" s="190"/>
      <c r="E12" s="191"/>
      <c r="F12" s="191"/>
      <c r="G12" s="192"/>
      <c r="H12" s="193"/>
      <c r="I12" s="193"/>
      <c r="O12" s="194">
        <v>1</v>
      </c>
    </row>
    <row r="13" spans="1:104" ht="22.5">
      <c r="A13" s="195">
        <v>4</v>
      </c>
      <c r="B13" s="196" t="s">
        <v>94</v>
      </c>
      <c r="C13" s="197" t="s">
        <v>95</v>
      </c>
      <c r="D13" s="198" t="s">
        <v>96</v>
      </c>
      <c r="E13" s="199">
        <v>10251.01479</v>
      </c>
      <c r="F13" s="199">
        <v>0</v>
      </c>
      <c r="G13" s="200">
        <f>E13*F13</f>
        <v>0</v>
      </c>
      <c r="O13" s="194">
        <v>2</v>
      </c>
      <c r="AA13" s="166">
        <v>7</v>
      </c>
      <c r="AB13" s="166">
        <v>1</v>
      </c>
      <c r="AC13" s="166">
        <v>2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201">
        <v>7</v>
      </c>
      <c r="CB13" s="201">
        <v>1</v>
      </c>
      <c r="CZ13" s="166">
        <v>0</v>
      </c>
    </row>
    <row r="14" spans="1:57" ht="12.75">
      <c r="A14" s="202"/>
      <c r="B14" s="203" t="s">
        <v>74</v>
      </c>
      <c r="C14" s="204" t="str">
        <f>CONCATENATE(B12," ",C12)</f>
        <v>99 Staveništní přesun hmot</v>
      </c>
      <c r="D14" s="205"/>
      <c r="E14" s="206"/>
      <c r="F14" s="207"/>
      <c r="G14" s="208">
        <f>SUM(G12:G13)</f>
        <v>0</v>
      </c>
      <c r="O14" s="194">
        <v>4</v>
      </c>
      <c r="BA14" s="209">
        <f>SUM(BA12:BA13)</f>
        <v>0</v>
      </c>
      <c r="BB14" s="209">
        <f>SUM(BB12:BB13)</f>
        <v>0</v>
      </c>
      <c r="BC14" s="209">
        <f>SUM(BC12:BC13)</f>
        <v>0</v>
      </c>
      <c r="BD14" s="209">
        <f>SUM(BD12:BD13)</f>
        <v>0</v>
      </c>
      <c r="BE14" s="209">
        <f>SUM(BE12:BE13)</f>
        <v>0</v>
      </c>
    </row>
    <row r="15" ht="12.75">
      <c r="E15" s="166"/>
    </row>
    <row r="16" ht="12.75">
      <c r="E16" s="166"/>
    </row>
    <row r="17" ht="12.75">
      <c r="E17" s="166"/>
    </row>
    <row r="18" ht="12.75">
      <c r="E18" s="166"/>
    </row>
    <row r="19" ht="12.75">
      <c r="E19" s="166"/>
    </row>
    <row r="20" ht="12.75">
      <c r="E20" s="166"/>
    </row>
    <row r="21" ht="12.75">
      <c r="E21" s="166"/>
    </row>
    <row r="22" ht="12.75">
      <c r="E22" s="166"/>
    </row>
    <row r="23" ht="12.75">
      <c r="E23" s="166"/>
    </row>
    <row r="24" ht="12.75">
      <c r="E24" s="166"/>
    </row>
    <row r="25" ht="12.75">
      <c r="E25" s="166"/>
    </row>
    <row r="26" ht="12.75">
      <c r="E26" s="166"/>
    </row>
    <row r="27" ht="12.75">
      <c r="E27" s="166"/>
    </row>
    <row r="28" ht="12.75">
      <c r="E28" s="166"/>
    </row>
    <row r="29" ht="12.75">
      <c r="E29" s="166"/>
    </row>
    <row r="30" ht="12.75">
      <c r="E30" s="166"/>
    </row>
    <row r="31" ht="12.75">
      <c r="E31" s="166"/>
    </row>
    <row r="32" ht="12.75">
      <c r="E32" s="166"/>
    </row>
    <row r="33" ht="12.75">
      <c r="E33" s="166"/>
    </row>
    <row r="34" ht="12.75">
      <c r="E34" s="166"/>
    </row>
    <row r="35" ht="12.75">
      <c r="E35" s="166"/>
    </row>
    <row r="36" ht="12.75">
      <c r="E36" s="166"/>
    </row>
    <row r="37" ht="12.75">
      <c r="E37" s="166"/>
    </row>
    <row r="38" spans="1:7" ht="12.75">
      <c r="A38" s="210"/>
      <c r="B38" s="210"/>
      <c r="C38" s="210"/>
      <c r="D38" s="210"/>
      <c r="E38" s="210"/>
      <c r="F38" s="210"/>
      <c r="G38" s="210"/>
    </row>
    <row r="39" spans="1:7" ht="12.75">
      <c r="A39" s="210"/>
      <c r="B39" s="210"/>
      <c r="C39" s="210"/>
      <c r="D39" s="210"/>
      <c r="E39" s="210"/>
      <c r="F39" s="210"/>
      <c r="G39" s="210"/>
    </row>
    <row r="40" spans="1:7" ht="12.75">
      <c r="A40" s="210"/>
      <c r="B40" s="210"/>
      <c r="C40" s="210"/>
      <c r="D40" s="210"/>
      <c r="E40" s="210"/>
      <c r="F40" s="210"/>
      <c r="G40" s="210"/>
    </row>
    <row r="41" spans="1:7" ht="12.75">
      <c r="A41" s="210"/>
      <c r="B41" s="210"/>
      <c r="C41" s="210"/>
      <c r="D41" s="210"/>
      <c r="E41" s="210"/>
      <c r="F41" s="210"/>
      <c r="G41" s="210"/>
    </row>
    <row r="42" ht="12.75">
      <c r="E42" s="166"/>
    </row>
    <row r="43" ht="12.75">
      <c r="E43" s="166"/>
    </row>
    <row r="44" ht="12.75">
      <c r="E44" s="166"/>
    </row>
    <row r="45" ht="12.75">
      <c r="E45" s="166"/>
    </row>
    <row r="46" ht="12.75">
      <c r="E46" s="166"/>
    </row>
    <row r="47" ht="12.75">
      <c r="E47" s="166"/>
    </row>
    <row r="48" ht="12.75">
      <c r="E48" s="166"/>
    </row>
    <row r="49" ht="12.75">
      <c r="E49" s="166"/>
    </row>
    <row r="50" ht="12.75">
      <c r="E50" s="166"/>
    </row>
    <row r="51" ht="12.75">
      <c r="E51" s="166"/>
    </row>
    <row r="52" ht="12.75">
      <c r="E52" s="166"/>
    </row>
    <row r="53" ht="12.75">
      <c r="E53" s="166"/>
    </row>
    <row r="54" ht="12.75">
      <c r="E54" s="166"/>
    </row>
    <row r="55" ht="12.75">
      <c r="E55" s="166"/>
    </row>
    <row r="56" ht="12.75">
      <c r="E56" s="166"/>
    </row>
    <row r="57" ht="12.75">
      <c r="E57" s="166"/>
    </row>
    <row r="58" ht="12.75">
      <c r="E58" s="166"/>
    </row>
    <row r="59" ht="12.75">
      <c r="E59" s="166"/>
    </row>
    <row r="60" ht="12.75">
      <c r="E60" s="166"/>
    </row>
    <row r="61" ht="12.75">
      <c r="E61" s="166"/>
    </row>
    <row r="62" ht="12.75">
      <c r="E62" s="166"/>
    </row>
    <row r="63" ht="12.75">
      <c r="E63" s="166"/>
    </row>
    <row r="64" ht="12.75">
      <c r="E64" s="166"/>
    </row>
    <row r="65" ht="12.75">
      <c r="E65" s="166"/>
    </row>
    <row r="66" ht="12.75">
      <c r="E66" s="166"/>
    </row>
    <row r="67" ht="12.75">
      <c r="E67" s="166"/>
    </row>
    <row r="68" ht="12.75">
      <c r="E68" s="166"/>
    </row>
    <row r="69" ht="12.75">
      <c r="E69" s="166"/>
    </row>
    <row r="70" ht="12.75">
      <c r="E70" s="166"/>
    </row>
    <row r="71" ht="12.75">
      <c r="E71" s="166"/>
    </row>
    <row r="72" ht="12.75">
      <c r="E72" s="166"/>
    </row>
    <row r="73" spans="1:2" ht="12.75">
      <c r="A73" s="211"/>
      <c r="B73" s="211"/>
    </row>
    <row r="74" spans="1:7" ht="12.75">
      <c r="A74" s="210"/>
      <c r="B74" s="210"/>
      <c r="C74" s="213"/>
      <c r="D74" s="213"/>
      <c r="E74" s="214"/>
      <c r="F74" s="213"/>
      <c r="G74" s="215"/>
    </row>
    <row r="75" spans="1:7" ht="12.75">
      <c r="A75" s="216"/>
      <c r="B75" s="216"/>
      <c r="C75" s="210"/>
      <c r="D75" s="210"/>
      <c r="E75" s="217"/>
      <c r="F75" s="210"/>
      <c r="G75" s="210"/>
    </row>
    <row r="76" spans="1:7" ht="12.75">
      <c r="A76" s="210"/>
      <c r="B76" s="210"/>
      <c r="C76" s="210"/>
      <c r="D76" s="210"/>
      <c r="E76" s="217"/>
      <c r="F76" s="210"/>
      <c r="G76" s="210"/>
    </row>
    <row r="77" spans="1:7" ht="12.75">
      <c r="A77" s="210"/>
      <c r="B77" s="210"/>
      <c r="C77" s="210"/>
      <c r="D77" s="210"/>
      <c r="E77" s="217"/>
      <c r="F77" s="210"/>
      <c r="G77" s="210"/>
    </row>
    <row r="78" spans="1:7" ht="12.75">
      <c r="A78" s="210"/>
      <c r="B78" s="210"/>
      <c r="C78" s="210"/>
      <c r="D78" s="210"/>
      <c r="E78" s="217"/>
      <c r="F78" s="210"/>
      <c r="G78" s="210"/>
    </row>
    <row r="79" spans="1:7" ht="12.75">
      <c r="A79" s="210"/>
      <c r="B79" s="210"/>
      <c r="C79" s="210"/>
      <c r="D79" s="210"/>
      <c r="E79" s="217"/>
      <c r="F79" s="210"/>
      <c r="G79" s="210"/>
    </row>
    <row r="80" spans="1:7" ht="12.75">
      <c r="A80" s="210"/>
      <c r="B80" s="210"/>
      <c r="C80" s="210"/>
      <c r="D80" s="210"/>
      <c r="E80" s="217"/>
      <c r="F80" s="210"/>
      <c r="G80" s="210"/>
    </row>
    <row r="81" spans="1:7" ht="12.75">
      <c r="A81" s="210"/>
      <c r="B81" s="210"/>
      <c r="C81" s="210"/>
      <c r="D81" s="210"/>
      <c r="E81" s="217"/>
      <c r="F81" s="210"/>
      <c r="G81" s="210"/>
    </row>
    <row r="82" spans="1:7" ht="12.75">
      <c r="A82" s="210"/>
      <c r="B82" s="210"/>
      <c r="C82" s="210"/>
      <c r="D82" s="210"/>
      <c r="E82" s="217"/>
      <c r="F82" s="210"/>
      <c r="G82" s="210"/>
    </row>
    <row r="83" spans="1:7" ht="12.75">
      <c r="A83" s="210"/>
      <c r="B83" s="210"/>
      <c r="C83" s="210"/>
      <c r="D83" s="210"/>
      <c r="E83" s="217"/>
      <c r="F83" s="210"/>
      <c r="G83" s="210"/>
    </row>
    <row r="84" spans="1:7" ht="12.75">
      <c r="A84" s="210"/>
      <c r="B84" s="210"/>
      <c r="C84" s="210"/>
      <c r="D84" s="210"/>
      <c r="E84" s="217"/>
      <c r="F84" s="210"/>
      <c r="G84" s="210"/>
    </row>
    <row r="85" spans="1:7" ht="12.75">
      <c r="A85" s="210"/>
      <c r="B85" s="210"/>
      <c r="C85" s="210"/>
      <c r="D85" s="210"/>
      <c r="E85" s="217"/>
      <c r="F85" s="210"/>
      <c r="G85" s="210"/>
    </row>
    <row r="86" spans="1:7" ht="12.75">
      <c r="A86" s="210"/>
      <c r="B86" s="210"/>
      <c r="C86" s="210"/>
      <c r="D86" s="210"/>
      <c r="E86" s="217"/>
      <c r="F86" s="210"/>
      <c r="G86" s="210"/>
    </row>
    <row r="87" spans="1:7" ht="12.75">
      <c r="A87" s="210"/>
      <c r="B87" s="210"/>
      <c r="C87" s="210"/>
      <c r="D87" s="210"/>
      <c r="E87" s="217"/>
      <c r="F87" s="210"/>
      <c r="G87" s="21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2019-04-23T12:40:57Z</dcterms:created>
  <dcterms:modified xsi:type="dcterms:W3CDTF">2019-04-23T12:48:38Z</dcterms:modified>
  <cp:category/>
  <cp:version/>
  <cp:contentType/>
  <cp:contentStatus/>
</cp:coreProperties>
</file>