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270" windowWidth="19755" windowHeight="844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List1!$A$1:$G$39</definedName>
  </definedNames>
  <calcPr calcId="145621"/>
</workbook>
</file>

<file path=xl/calcChain.xml><?xml version="1.0" encoding="utf-8"?>
<calcChain xmlns="http://schemas.openxmlformats.org/spreadsheetml/2006/main">
  <c r="F5" i="1" l="1"/>
  <c r="G5" i="1" s="1"/>
  <c r="F25" i="1"/>
  <c r="G25" i="1" s="1"/>
  <c r="F23" i="1"/>
  <c r="G23" i="1" s="1"/>
  <c r="F12" i="1"/>
  <c r="G12" i="1" s="1"/>
  <c r="F11" i="1"/>
  <c r="G11" i="1" s="1"/>
  <c r="F17" i="1"/>
  <c r="G17" i="1" s="1"/>
  <c r="F9" i="1"/>
  <c r="G9" i="1" s="1"/>
  <c r="F10" i="1"/>
  <c r="G10" i="1" s="1"/>
  <c r="F4" i="1"/>
  <c r="G4" i="1" s="1"/>
  <c r="F16" i="1"/>
  <c r="G16" i="1" s="1"/>
  <c r="F18" i="1"/>
  <c r="G18" i="1" s="1"/>
  <c r="F30" i="1" l="1"/>
  <c r="F31" i="1" s="1"/>
  <c r="G30" i="1"/>
  <c r="F27" i="1"/>
  <c r="G27" i="1" s="1"/>
  <c r="F28" i="1"/>
  <c r="G28" i="1" s="1"/>
  <c r="F32" i="1" l="1"/>
  <c r="G31" i="1"/>
  <c r="G32" i="1" s="1"/>
</calcChain>
</file>

<file path=xl/sharedStrings.xml><?xml version="1.0" encoding="utf-8"?>
<sst xmlns="http://schemas.openxmlformats.org/spreadsheetml/2006/main" count="67" uniqueCount="39">
  <si>
    <t>položka</t>
  </si>
  <si>
    <t>jednotka</t>
  </si>
  <si>
    <t>cena / jednotku (v Kč bez DPH)</t>
  </si>
  <si>
    <t>cena celkem za 1 měsíc (v Kč bez DPH)</t>
  </si>
  <si>
    <t>cena celkem za 24 měsíců (v Kč bez DPH)</t>
  </si>
  <si>
    <t>cena za měsíční paušál</t>
  </si>
  <si>
    <t>1 SIM</t>
  </si>
  <si>
    <t>cena volání v rámci VPN</t>
  </si>
  <si>
    <t>počet jednotek (Ø za měsíc)</t>
  </si>
  <si>
    <t>celkem s DPH</t>
  </si>
  <si>
    <t>Tabulka k nabídkové ceně za datové tarify</t>
  </si>
  <si>
    <t xml:space="preserve">cena za měsíční paušál </t>
  </si>
  <si>
    <t>dílčí nabídkové ceny k vyplnění</t>
  </si>
  <si>
    <t>Legenda</t>
  </si>
  <si>
    <t>nabídková cena celkem (bez DPH)</t>
  </si>
  <si>
    <t>max cena / jednotku (v Kč bez DPH)</t>
  </si>
  <si>
    <t>1 SMS</t>
  </si>
  <si>
    <t xml:space="preserve">cena za SMS </t>
  </si>
  <si>
    <t>maximální hodnota dílčí nabídkové ceny</t>
  </si>
  <si>
    <t>počet jednotek</t>
  </si>
  <si>
    <t>Celkem pevné položky</t>
  </si>
  <si>
    <t>nabídková cena celkem</t>
  </si>
  <si>
    <t>pevná cena - požadavek zadavatele</t>
  </si>
  <si>
    <t>Tabulka k nabídkové ceně za VPN</t>
  </si>
  <si>
    <t>cena za aktivaci paušálu "1 Kč"</t>
  </si>
  <si>
    <t>cena za měsíční paušál "1 Kč"</t>
  </si>
  <si>
    <t>Celkem položky elektronické aukce</t>
  </si>
  <si>
    <t>1 min</t>
  </si>
  <si>
    <t>1 VPN</t>
  </si>
  <si>
    <t>cena za měsíční paušál VPN - všechna čísla</t>
  </si>
  <si>
    <t>cena za aktivaci paušálu "neomezený"</t>
  </si>
  <si>
    <r>
      <t>pevné, příp. Ø</t>
    </r>
    <r>
      <rPr>
        <sz val="10"/>
        <rFont val="Arial"/>
        <family val="2"/>
        <charset val="238"/>
      </rPr>
      <t xml:space="preserve"> počty jednotek za 5_7/2013</t>
    </r>
  </si>
  <si>
    <t>DPH 21%</t>
  </si>
  <si>
    <t>cena volání do všech (mobilních i pevných) sítí v rámci ČR</t>
  </si>
  <si>
    <t>Tabulka k nabídkové ceně za tarif "neomezený" (neomezené volání a SMS v rámci ČR do všech sítí)</t>
  </si>
  <si>
    <t>zřízení VPN mezi všemi čísly</t>
  </si>
  <si>
    <t>"internet v mobilu" (neomezený)</t>
  </si>
  <si>
    <t>"internet v mobilu" (nejméně 3 GB)</t>
  </si>
  <si>
    <t>Tabulka k nabídkové ceně za tarif "1 Kč"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</si>
</sst>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/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0" fontId="7" fillId="0" borderId="0" xfId="0" applyNumberFormat="1" applyFont="1"/>
    <xf numFmtId="0" fontId="3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0" fillId="0" borderId="10" xfId="0" applyFill="1" applyBorder="1"/>
    <xf numFmtId="164" fontId="8" fillId="0" borderId="0" xfId="0" applyNumberFormat="1" applyFont="1" applyBorder="1" applyAlignment="1">
      <alignment horizontal="right"/>
    </xf>
    <xf numFmtId="164" fontId="8" fillId="0" borderId="15" xfId="0" applyNumberFormat="1" applyFont="1" applyBorder="1" applyAlignment="1">
      <alignment horizontal="right"/>
    </xf>
    <xf numFmtId="0" fontId="0" fillId="0" borderId="16" xfId="0" applyBorder="1"/>
    <xf numFmtId="164" fontId="0" fillId="4" borderId="1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5" borderId="11" xfId="0" applyNumberFormat="1" applyFill="1" applyBorder="1" applyAlignment="1">
      <alignment horizontal="right"/>
    </xf>
    <xf numFmtId="0" fontId="0" fillId="0" borderId="17" xfId="0" applyBorder="1"/>
    <xf numFmtId="0" fontId="0" fillId="0" borderId="15" xfId="0" applyFill="1" applyBorder="1" applyAlignment="1">
      <alignment horizontal="right"/>
    </xf>
    <xf numFmtId="164" fontId="0" fillId="5" borderId="15" xfId="0" applyNumberFormat="1" applyFill="1" applyBorder="1" applyAlignment="1" applyProtection="1">
      <alignment horizontal="right"/>
      <protection locked="0"/>
    </xf>
    <xf numFmtId="164" fontId="0" fillId="4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6" borderId="1" xfId="0" applyNumberFormat="1" applyFill="1" applyBorder="1" applyAlignment="1" applyProtection="1">
      <alignment horizontal="right"/>
      <protection locked="0"/>
    </xf>
    <xf numFmtId="164" fontId="0" fillId="5" borderId="0" xfId="0" applyNumberFormat="1" applyFill="1"/>
    <xf numFmtId="164" fontId="8" fillId="6" borderId="0" xfId="0" applyNumberFormat="1" applyFont="1" applyFill="1"/>
    <xf numFmtId="164" fontId="0" fillId="6" borderId="0" xfId="0" applyNumberFormat="1" applyFill="1"/>
    <xf numFmtId="164" fontId="8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9" xfId="0" applyFont="1" applyBorder="1" applyAlignment="1">
      <alignment horizontal="center" wrapText="1" shrinkToFit="1"/>
    </xf>
    <xf numFmtId="164" fontId="7" fillId="0" borderId="0" xfId="0" applyNumberFormat="1" applyFont="1" applyAlignment="1">
      <alignment wrapText="1" shrinkToFit="1"/>
    </xf>
    <xf numFmtId="0" fontId="6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3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8" xfId="0" applyFont="1" applyBorder="1"/>
    <xf numFmtId="0" fontId="8" fillId="0" borderId="1" xfId="0" applyFont="1" applyFill="1" applyBorder="1" applyAlignment="1">
      <alignment horizontal="right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164" fontId="8" fillId="0" borderId="29" xfId="0" applyNumberFormat="1" applyFont="1" applyBorder="1" applyAlignment="1">
      <alignment horizontal="right"/>
    </xf>
    <xf numFmtId="0" fontId="1" fillId="0" borderId="8" xfId="0" applyFont="1" applyBorder="1"/>
    <xf numFmtId="0" fontId="0" fillId="0" borderId="10" xfId="0" applyBorder="1"/>
    <xf numFmtId="164" fontId="0" fillId="6" borderId="11" xfId="0" applyNumberForma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0" fillId="0" borderId="10" xfId="0" applyBorder="1" applyAlignment="1">
      <alignment horizontal="left"/>
    </xf>
    <xf numFmtId="0" fontId="0" fillId="2" borderId="11" xfId="0" applyFill="1" applyBorder="1" applyAlignment="1">
      <alignment horizontal="righ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J30" sqref="J30"/>
    </sheetView>
  </sheetViews>
  <sheetFormatPr defaultRowHeight="12.75" x14ac:dyDescent="0.2"/>
  <cols>
    <col min="1" max="1" width="41.140625" customWidth="1"/>
    <col min="2" max="2" width="9" style="23" customWidth="1"/>
    <col min="3" max="3" width="15.140625" customWidth="1"/>
    <col min="4" max="4" width="19.5703125" customWidth="1"/>
    <col min="5" max="5" width="15.5703125" customWidth="1"/>
    <col min="6" max="6" width="23.140625" customWidth="1"/>
    <col min="7" max="7" width="25.28515625" customWidth="1"/>
    <col min="8" max="8" width="14.85546875" customWidth="1"/>
  </cols>
  <sheetData>
    <row r="1" spans="1:9" ht="13.5" thickBot="1" x14ac:dyDescent="0.25"/>
    <row r="2" spans="1:9" ht="13.5" thickTop="1" x14ac:dyDescent="0.2">
      <c r="A2" s="86" t="s">
        <v>34</v>
      </c>
      <c r="B2" s="87"/>
      <c r="C2" s="87"/>
      <c r="D2" s="87"/>
      <c r="E2" s="87"/>
      <c r="F2" s="87"/>
      <c r="G2" s="88"/>
    </row>
    <row r="3" spans="1:9" ht="27" customHeight="1" x14ac:dyDescent="0.2">
      <c r="A3" s="22" t="s">
        <v>0</v>
      </c>
      <c r="B3" s="24" t="s">
        <v>1</v>
      </c>
      <c r="C3" s="1" t="s">
        <v>2</v>
      </c>
      <c r="D3" s="1" t="s">
        <v>15</v>
      </c>
      <c r="E3" s="1" t="s">
        <v>19</v>
      </c>
      <c r="F3" s="1" t="s">
        <v>3</v>
      </c>
      <c r="G3" s="18" t="s">
        <v>4</v>
      </c>
    </row>
    <row r="4" spans="1:9" x14ac:dyDescent="0.2">
      <c r="A4" s="19" t="s">
        <v>30</v>
      </c>
      <c r="B4" s="26" t="s">
        <v>6</v>
      </c>
      <c r="C4" s="43">
        <v>0</v>
      </c>
      <c r="D4" s="34">
        <v>0</v>
      </c>
      <c r="E4" s="7">
        <v>136</v>
      </c>
      <c r="F4" s="47">
        <f>IF(C4&gt;D4,"CHYBA !!!",C4*E4)</f>
        <v>0</v>
      </c>
      <c r="G4" s="20">
        <f>F4*24</f>
        <v>0</v>
      </c>
      <c r="H4" s="9"/>
      <c r="I4" s="4"/>
    </row>
    <row r="5" spans="1:9" ht="13.5" thickBot="1" x14ac:dyDescent="0.25">
      <c r="A5" s="37" t="s">
        <v>5</v>
      </c>
      <c r="B5" s="38" t="s">
        <v>6</v>
      </c>
      <c r="C5" s="39"/>
      <c r="D5" s="40">
        <v>200</v>
      </c>
      <c r="E5" s="41">
        <v>136</v>
      </c>
      <c r="F5" s="61">
        <f>IF(C5&gt;D5,"CHYBA !!!",C5*E5)</f>
        <v>0</v>
      </c>
      <c r="G5" s="42">
        <f>F5*24</f>
        <v>0</v>
      </c>
      <c r="H5" s="9"/>
      <c r="I5" s="4"/>
    </row>
    <row r="6" spans="1:9" ht="14.25" thickTop="1" thickBot="1" x14ac:dyDescent="0.25">
      <c r="F6" s="32"/>
      <c r="H6" s="10"/>
      <c r="I6" s="4"/>
    </row>
    <row r="7" spans="1:9" ht="13.5" thickTop="1" x14ac:dyDescent="0.2">
      <c r="A7" s="86" t="s">
        <v>38</v>
      </c>
      <c r="B7" s="87"/>
      <c r="C7" s="87"/>
      <c r="D7" s="87"/>
      <c r="E7" s="87"/>
      <c r="F7" s="87"/>
      <c r="G7" s="88"/>
      <c r="H7" s="3"/>
      <c r="I7" s="4"/>
    </row>
    <row r="8" spans="1:9" s="2" customFormat="1" ht="26.25" customHeight="1" x14ac:dyDescent="0.2">
      <c r="A8" s="17" t="s">
        <v>0</v>
      </c>
      <c r="B8" s="25" t="s">
        <v>1</v>
      </c>
      <c r="C8" s="1" t="s">
        <v>2</v>
      </c>
      <c r="D8" s="1" t="s">
        <v>15</v>
      </c>
      <c r="E8" s="1" t="s">
        <v>8</v>
      </c>
      <c r="F8" s="1" t="s">
        <v>3</v>
      </c>
      <c r="G8" s="18" t="s">
        <v>4</v>
      </c>
      <c r="H8" s="5"/>
      <c r="I8" s="6"/>
    </row>
    <row r="9" spans="1:9" x14ac:dyDescent="0.2">
      <c r="A9" s="19" t="s">
        <v>24</v>
      </c>
      <c r="B9" s="26" t="s">
        <v>6</v>
      </c>
      <c r="C9" s="43">
        <v>0</v>
      </c>
      <c r="D9" s="34">
        <v>0</v>
      </c>
      <c r="E9" s="8">
        <v>375</v>
      </c>
      <c r="F9" s="47">
        <f t="shared" ref="F9:F12" si="0">IF(C9&gt;D9,"CHYBA !!!",C9*E9)</f>
        <v>0</v>
      </c>
      <c r="G9" s="20">
        <f t="shared" ref="G9:G12" si="1">F9*24</f>
        <v>0</v>
      </c>
      <c r="H9" s="4"/>
    </row>
    <row r="10" spans="1:9" x14ac:dyDescent="0.2">
      <c r="A10" s="19" t="s">
        <v>25</v>
      </c>
      <c r="B10" s="26" t="s">
        <v>6</v>
      </c>
      <c r="C10" s="43">
        <v>1</v>
      </c>
      <c r="D10" s="34">
        <v>1</v>
      </c>
      <c r="E10" s="8">
        <v>375</v>
      </c>
      <c r="F10" s="47">
        <f t="shared" si="0"/>
        <v>375</v>
      </c>
      <c r="G10" s="20">
        <f t="shared" si="1"/>
        <v>9000</v>
      </c>
      <c r="H10" s="30"/>
      <c r="I10" s="4"/>
    </row>
    <row r="11" spans="1:9" ht="25.5" x14ac:dyDescent="0.2">
      <c r="A11" s="60" t="s">
        <v>33</v>
      </c>
      <c r="B11" s="26" t="s">
        <v>27</v>
      </c>
      <c r="C11" s="35"/>
      <c r="D11" s="34">
        <v>0.4</v>
      </c>
      <c r="E11" s="7">
        <v>27400</v>
      </c>
      <c r="F11" s="47">
        <f t="shared" si="0"/>
        <v>0</v>
      </c>
      <c r="G11" s="20">
        <f t="shared" si="1"/>
        <v>0</v>
      </c>
      <c r="H11" s="3"/>
      <c r="I11" s="4"/>
    </row>
    <row r="12" spans="1:9" ht="13.5" thickBot="1" x14ac:dyDescent="0.25">
      <c r="A12" s="29" t="s">
        <v>17</v>
      </c>
      <c r="B12" s="27" t="s">
        <v>16</v>
      </c>
      <c r="C12" s="36"/>
      <c r="D12" s="33">
        <v>0.4</v>
      </c>
      <c r="E12" s="41">
        <v>15800</v>
      </c>
      <c r="F12" s="31">
        <f t="shared" si="0"/>
        <v>0</v>
      </c>
      <c r="G12" s="21">
        <f t="shared" si="1"/>
        <v>0</v>
      </c>
      <c r="H12" s="3"/>
      <c r="I12" s="4"/>
    </row>
    <row r="13" spans="1:9" ht="14.25" thickTop="1" thickBot="1" x14ac:dyDescent="0.25">
      <c r="H13" s="10"/>
      <c r="I13" s="4"/>
    </row>
    <row r="14" spans="1:9" ht="13.5" thickTop="1" x14ac:dyDescent="0.2">
      <c r="A14" s="86" t="s">
        <v>23</v>
      </c>
      <c r="B14" s="87"/>
      <c r="C14" s="87"/>
      <c r="D14" s="87"/>
      <c r="E14" s="87"/>
      <c r="F14" s="87"/>
      <c r="G14" s="88"/>
      <c r="H14" s="10"/>
      <c r="I14" s="4"/>
    </row>
    <row r="15" spans="1:9" s="54" customFormat="1" ht="30" customHeight="1" x14ac:dyDescent="0.2">
      <c r="A15" s="48" t="s">
        <v>0</v>
      </c>
      <c r="B15" s="49" t="s">
        <v>1</v>
      </c>
      <c r="C15" s="50" t="s">
        <v>2</v>
      </c>
      <c r="D15" s="50" t="s">
        <v>15</v>
      </c>
      <c r="E15" s="50" t="s">
        <v>19</v>
      </c>
      <c r="F15" s="50" t="s">
        <v>3</v>
      </c>
      <c r="G15" s="51" t="s">
        <v>4</v>
      </c>
      <c r="H15" s="52"/>
      <c r="I15" s="53"/>
    </row>
    <row r="16" spans="1:9" x14ac:dyDescent="0.2">
      <c r="A16" s="62" t="s">
        <v>35</v>
      </c>
      <c r="B16" s="26" t="s">
        <v>6</v>
      </c>
      <c r="C16" s="43">
        <v>0</v>
      </c>
      <c r="D16" s="34">
        <v>0</v>
      </c>
      <c r="E16" s="7">
        <v>511</v>
      </c>
      <c r="F16" s="47">
        <f>IF(C16&gt;D16,"CHYBA !!!",C16*E16)</f>
        <v>0</v>
      </c>
      <c r="G16" s="20">
        <f>F16*24</f>
        <v>0</v>
      </c>
      <c r="H16" s="10"/>
      <c r="I16" s="4"/>
    </row>
    <row r="17" spans="1:9" x14ac:dyDescent="0.2">
      <c r="A17" s="57" t="s">
        <v>29</v>
      </c>
      <c r="B17" s="58" t="s">
        <v>28</v>
      </c>
      <c r="C17" s="43">
        <v>1</v>
      </c>
      <c r="D17" s="59">
        <v>1</v>
      </c>
      <c r="E17" s="7">
        <v>511</v>
      </c>
      <c r="F17" s="47">
        <f>IF(C17&gt;D17,"CHYBA !!!",C17*E17)</f>
        <v>511</v>
      </c>
      <c r="G17" s="20">
        <f>F17*24</f>
        <v>12264</v>
      </c>
      <c r="H17" s="10"/>
      <c r="I17" s="4"/>
    </row>
    <row r="18" spans="1:9" ht="13.5" thickBot="1" x14ac:dyDescent="0.25">
      <c r="A18" s="63" t="s">
        <v>7</v>
      </c>
      <c r="B18" s="27" t="s">
        <v>27</v>
      </c>
      <c r="C18" s="64">
        <v>0</v>
      </c>
      <c r="D18" s="33">
        <v>0</v>
      </c>
      <c r="E18" s="65">
        <v>0</v>
      </c>
      <c r="F18" s="66">
        <f>IF(C18&gt;D18,"CHYBA !!!",C18*E18)</f>
        <v>0</v>
      </c>
      <c r="G18" s="21">
        <f>F18*24</f>
        <v>0</v>
      </c>
      <c r="H18" s="3"/>
      <c r="I18" s="4"/>
    </row>
    <row r="19" spans="1:9" ht="14.25" thickTop="1" thickBot="1" x14ac:dyDescent="0.25">
      <c r="H19" s="10"/>
      <c r="I19" s="4"/>
    </row>
    <row r="20" spans="1:9" ht="13.5" thickTop="1" x14ac:dyDescent="0.2">
      <c r="A20" s="89" t="s">
        <v>10</v>
      </c>
      <c r="B20" s="90"/>
      <c r="C20" s="90"/>
      <c r="D20" s="90"/>
      <c r="E20" s="90"/>
      <c r="F20" s="90"/>
      <c r="G20" s="91"/>
      <c r="H20" s="10"/>
      <c r="I20" s="4"/>
    </row>
    <row r="21" spans="1:9" ht="26.25" customHeight="1" x14ac:dyDescent="0.2">
      <c r="A21" s="22" t="s">
        <v>0</v>
      </c>
      <c r="B21" s="24" t="s">
        <v>1</v>
      </c>
      <c r="C21" s="1" t="s">
        <v>2</v>
      </c>
      <c r="D21" s="1" t="s">
        <v>15</v>
      </c>
      <c r="E21" s="1" t="s">
        <v>19</v>
      </c>
      <c r="F21" s="1" t="s">
        <v>3</v>
      </c>
      <c r="G21" s="18" t="s">
        <v>4</v>
      </c>
      <c r="H21" s="10"/>
      <c r="I21" s="4"/>
    </row>
    <row r="22" spans="1:9" x14ac:dyDescent="0.2">
      <c r="A22" s="55" t="s">
        <v>37</v>
      </c>
      <c r="B22" s="92"/>
      <c r="C22" s="93"/>
      <c r="D22" s="93"/>
      <c r="E22" s="93"/>
      <c r="F22" s="93"/>
      <c r="G22" s="94"/>
      <c r="H22" s="10"/>
      <c r="I22" s="4"/>
    </row>
    <row r="23" spans="1:9" x14ac:dyDescent="0.2">
      <c r="A23" s="56" t="s">
        <v>11</v>
      </c>
      <c r="B23" s="26" t="s">
        <v>6</v>
      </c>
      <c r="C23" s="35"/>
      <c r="D23" s="34">
        <v>100</v>
      </c>
      <c r="E23" s="7">
        <v>64</v>
      </c>
      <c r="F23" s="30">
        <f>IF(C23&gt;D23,"CHYBA !!!",C23*E23)</f>
        <v>0</v>
      </c>
      <c r="G23" s="20">
        <f>F23*24</f>
        <v>0</v>
      </c>
      <c r="H23" s="10"/>
      <c r="I23" s="4"/>
    </row>
    <row r="24" spans="1:9" x14ac:dyDescent="0.2">
      <c r="A24" s="55" t="s">
        <v>36</v>
      </c>
      <c r="B24" s="92"/>
      <c r="C24" s="93"/>
      <c r="D24" s="93"/>
      <c r="E24" s="93"/>
      <c r="F24" s="93"/>
      <c r="G24" s="94"/>
      <c r="H24" s="10"/>
      <c r="I24" s="4"/>
    </row>
    <row r="25" spans="1:9" ht="13.5" thickBot="1" x14ac:dyDescent="0.25">
      <c r="A25" s="68" t="s">
        <v>5</v>
      </c>
      <c r="B25" s="27" t="s">
        <v>6</v>
      </c>
      <c r="C25" s="36"/>
      <c r="D25" s="33">
        <v>149</v>
      </c>
      <c r="E25" s="69">
        <v>21</v>
      </c>
      <c r="F25" s="61">
        <f>IF(C25&gt;D25,"CHYBA !!!",C25*E25)</f>
        <v>0</v>
      </c>
      <c r="G25" s="21">
        <f>F25*24</f>
        <v>0</v>
      </c>
      <c r="H25" s="10"/>
      <c r="I25" s="4"/>
    </row>
    <row r="26" spans="1:9" ht="13.5" thickTop="1" x14ac:dyDescent="0.2">
      <c r="F26" s="67"/>
      <c r="H26" s="9"/>
      <c r="I26" s="4"/>
    </row>
    <row r="27" spans="1:9" x14ac:dyDescent="0.2">
      <c r="A27" s="75" t="s">
        <v>13</v>
      </c>
      <c r="B27" s="75"/>
      <c r="D27" s="77" t="s">
        <v>20</v>
      </c>
      <c r="E27" s="77"/>
      <c r="F27" s="45">
        <f>F9+F10+F4+F16+F17+F18</f>
        <v>886</v>
      </c>
      <c r="G27" s="46">
        <f>F27*24</f>
        <v>21264</v>
      </c>
      <c r="H27" s="10"/>
      <c r="I27" s="4"/>
    </row>
    <row r="28" spans="1:9" x14ac:dyDescent="0.2">
      <c r="A28" s="84" t="s">
        <v>12</v>
      </c>
      <c r="B28" s="84"/>
      <c r="D28" s="73" t="s">
        <v>26</v>
      </c>
      <c r="E28" s="73"/>
      <c r="F28" s="44">
        <f>SUM(F25,F23,F11:F12,F5)</f>
        <v>0</v>
      </c>
      <c r="G28" s="44">
        <f>F28*24</f>
        <v>0</v>
      </c>
      <c r="H28" s="10"/>
      <c r="I28" s="4"/>
    </row>
    <row r="29" spans="1:9" ht="13.5" thickBot="1" x14ac:dyDescent="0.25">
      <c r="A29" s="72" t="s">
        <v>22</v>
      </c>
      <c r="B29" s="72"/>
      <c r="H29" s="10"/>
      <c r="I29" s="4"/>
    </row>
    <row r="30" spans="1:9" ht="14.25" thickTop="1" thickBot="1" x14ac:dyDescent="0.25">
      <c r="A30" s="76" t="s">
        <v>18</v>
      </c>
      <c r="B30" s="76"/>
      <c r="D30" s="78" t="s">
        <v>21</v>
      </c>
      <c r="E30" s="79"/>
      <c r="F30" s="13">
        <f>SUM(F4:F5,F9:F12,F16:F18,F23,F25)</f>
        <v>886</v>
      </c>
      <c r="G30" s="28">
        <f>SUM(G4:G5,G9:G12,G16:G18,G23,G25)</f>
        <v>21264</v>
      </c>
      <c r="H30" s="16"/>
      <c r="I30" s="4"/>
    </row>
    <row r="31" spans="1:9" ht="14.25" thickTop="1" thickBot="1" x14ac:dyDescent="0.25">
      <c r="A31" s="82" t="s">
        <v>31</v>
      </c>
      <c r="B31" s="83"/>
      <c r="D31" s="80" t="s">
        <v>32</v>
      </c>
      <c r="E31" s="81"/>
      <c r="F31" s="14">
        <f>SUM(F30*0.21)</f>
        <v>186.06</v>
      </c>
      <c r="G31" s="11">
        <f>SUM(G30*0.21)</f>
        <v>4465.4399999999996</v>
      </c>
      <c r="H31" s="16"/>
      <c r="I31" s="4"/>
    </row>
    <row r="32" spans="1:9" ht="14.25" thickTop="1" thickBot="1" x14ac:dyDescent="0.25">
      <c r="A32" s="85" t="s">
        <v>14</v>
      </c>
      <c r="B32" s="85"/>
      <c r="D32" s="70" t="s">
        <v>9</v>
      </c>
      <c r="E32" s="71"/>
      <c r="F32" s="15">
        <f>SUM(F30:F31)</f>
        <v>1072.06</v>
      </c>
      <c r="G32" s="12">
        <f>SUM(G30:G31)</f>
        <v>25729.439999999999</v>
      </c>
    </row>
    <row r="33" spans="1:2" ht="13.5" thickTop="1" x14ac:dyDescent="0.2">
      <c r="A33" s="74"/>
      <c r="B33" s="74"/>
    </row>
  </sheetData>
  <mergeCells count="18">
    <mergeCell ref="A2:G2"/>
    <mergeCell ref="A7:G7"/>
    <mergeCell ref="A20:G20"/>
    <mergeCell ref="B22:G22"/>
    <mergeCell ref="B24:G24"/>
    <mergeCell ref="A14:G14"/>
    <mergeCell ref="D32:E32"/>
    <mergeCell ref="A29:B29"/>
    <mergeCell ref="D28:E28"/>
    <mergeCell ref="A33:B33"/>
    <mergeCell ref="A27:B27"/>
    <mergeCell ref="A30:B30"/>
    <mergeCell ref="D27:E27"/>
    <mergeCell ref="D30:E30"/>
    <mergeCell ref="D31:E31"/>
    <mergeCell ref="A31:B31"/>
    <mergeCell ref="A28:B28"/>
    <mergeCell ref="A32:B32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Praha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mkoys</dc:creator>
  <cp:lastModifiedBy>Motal</cp:lastModifiedBy>
  <cp:lastPrinted>2013-11-15T13:49:33Z</cp:lastPrinted>
  <dcterms:created xsi:type="dcterms:W3CDTF">2013-10-25T14:56:08Z</dcterms:created>
  <dcterms:modified xsi:type="dcterms:W3CDTF">2014-06-30T13:51:47Z</dcterms:modified>
</cp:coreProperties>
</file>